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inical Trials\Extramural\Poten-C\QA\"/>
    </mc:Choice>
  </mc:AlternateContent>
  <bookViews>
    <workbookView xWindow="0" yWindow="0" windowWidth="21570" windowHeight="8085" activeTab="1"/>
  </bookViews>
  <sheets>
    <sheet name="PTV2 45Gy form" sheetId="6" r:id="rId1"/>
    <sheet name="PTV2 40Gy form" sheetId="11" r:id="rId2"/>
  </sheets>
  <definedNames>
    <definedName name="_xlnm.Print_Area" localSheetId="1">'PTV2 40Gy form'!$A$1:$G$42</definedName>
    <definedName name="_xlnm.Print_Area" localSheetId="0">'PTV2 45Gy form'!$A$1:$G$42</definedName>
  </definedNames>
  <calcPr calcId="152511"/>
</workbook>
</file>

<file path=xl/calcChain.xml><?xml version="1.0" encoding="utf-8"?>
<calcChain xmlns="http://schemas.openxmlformats.org/spreadsheetml/2006/main">
  <c r="D24" i="11" l="1"/>
  <c r="G40" i="11" l="1"/>
  <c r="D40" i="11"/>
  <c r="G39" i="11"/>
  <c r="G38" i="11"/>
  <c r="G37" i="11"/>
  <c r="G36" i="11"/>
  <c r="G35" i="11"/>
  <c r="G34" i="11"/>
  <c r="G33" i="11"/>
  <c r="G32" i="11"/>
  <c r="G31" i="11"/>
  <c r="G29" i="11"/>
  <c r="G28" i="11"/>
  <c r="G27" i="11"/>
  <c r="G26" i="11"/>
  <c r="D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D14" i="11"/>
  <c r="G13" i="11"/>
  <c r="G12" i="11"/>
  <c r="G11" i="11"/>
  <c r="G10" i="11"/>
  <c r="G9" i="11"/>
  <c r="D9" i="11"/>
  <c r="G8" i="11"/>
  <c r="G7" i="11"/>
  <c r="D40" i="6" l="1"/>
  <c r="D14" i="6" l="1"/>
  <c r="G16" i="6"/>
  <c r="G15" i="6"/>
  <c r="G14" i="6"/>
  <c r="G13" i="6"/>
  <c r="G12" i="6"/>
  <c r="G40" i="6" l="1"/>
  <c r="G39" i="6"/>
  <c r="G33" i="6"/>
  <c r="G34" i="6"/>
  <c r="G35" i="6"/>
  <c r="G36" i="6"/>
  <c r="G37" i="6"/>
  <c r="G38" i="6"/>
  <c r="G32" i="6"/>
  <c r="D24" i="6"/>
  <c r="G31" i="6"/>
  <c r="D26" i="6"/>
  <c r="D9" i="6"/>
  <c r="G22" i="6" l="1"/>
  <c r="G29" i="6"/>
  <c r="G28" i="6"/>
  <c r="G10" i="6" l="1"/>
  <c r="G26" i="6"/>
  <c r="G24" i="6"/>
  <c r="G27" i="6"/>
  <c r="G25" i="6"/>
  <c r="G23" i="6"/>
  <c r="G21" i="6"/>
  <c r="G20" i="6"/>
  <c r="G19" i="6"/>
  <c r="G18" i="6"/>
  <c r="G17" i="6"/>
  <c r="G11" i="6"/>
  <c r="G9" i="6"/>
  <c r="G8" i="6"/>
  <c r="G7" i="6"/>
</calcChain>
</file>

<file path=xl/sharedStrings.xml><?xml version="1.0" encoding="utf-8"?>
<sst xmlns="http://schemas.openxmlformats.org/spreadsheetml/2006/main" count="294" uniqueCount="68">
  <si>
    <t>MRN:</t>
  </si>
  <si>
    <t>Goal</t>
  </si>
  <si>
    <t>Current Value</t>
  </si>
  <si>
    <t>Unit</t>
  </si>
  <si>
    <t>Plan Name:</t>
  </si>
  <si>
    <t>Patient Name:</t>
  </si>
  <si>
    <t>Date:</t>
  </si>
  <si>
    <t>Planner:</t>
  </si>
  <si>
    <t>GY</t>
  </si>
  <si>
    <t>Compliant?</t>
  </si>
  <si>
    <t>Case Number:</t>
  </si>
  <si>
    <r>
      <t>D</t>
    </r>
    <r>
      <rPr>
        <b/>
        <vertAlign val="subscript"/>
        <sz val="10"/>
        <color indexed="8"/>
        <rFont val="Arial"/>
        <family val="2"/>
      </rPr>
      <t>max</t>
    </r>
  </si>
  <si>
    <t>Evaluation</t>
  </si>
  <si>
    <t>cc</t>
  </si>
  <si>
    <t>Rx Isodose</t>
  </si>
  <si>
    <t>&gt;=</t>
  </si>
  <si>
    <t>%</t>
  </si>
  <si>
    <t>( 60% ~ 90% )</t>
  </si>
  <si>
    <r>
      <t>%V</t>
    </r>
    <r>
      <rPr>
        <b/>
        <vertAlign val="subscript"/>
        <sz val="10"/>
        <rFont val="Arial"/>
        <family val="2"/>
      </rPr>
      <t>Rx</t>
    </r>
  </si>
  <si>
    <t>%V</t>
  </si>
  <si>
    <r>
      <t>D</t>
    </r>
    <r>
      <rPr>
        <b/>
        <vertAlign val="subscript"/>
        <sz val="10"/>
        <rFont val="Arial"/>
        <family val="2"/>
      </rPr>
      <t>99%V</t>
    </r>
  </si>
  <si>
    <t>95% of the target volume (PTV) is conformally covered by the prescription isodose</t>
  </si>
  <si>
    <t>99% of the target volume (PTV) receives a minimum of 90% of the prescription dose selected for that lesion.</t>
  </si>
  <si>
    <t>&lt;=</t>
  </si>
  <si>
    <r>
      <t>V</t>
    </r>
    <r>
      <rPr>
        <b/>
        <vertAlign val="subscript"/>
        <sz val="10"/>
        <rFont val="Arial"/>
        <family val="2"/>
      </rPr>
      <t>105%Out</t>
    </r>
    <r>
      <rPr>
        <b/>
        <sz val="10"/>
        <rFont val="Arial"/>
        <family val="2"/>
      </rPr>
      <t xml:space="preserve"> / V</t>
    </r>
    <r>
      <rPr>
        <b/>
        <vertAlign val="subscript"/>
        <sz val="10"/>
        <rFont val="Arial"/>
        <family val="2"/>
      </rPr>
      <t>105%In</t>
    </r>
  </si>
  <si>
    <t>volume of all tissue outside the PTV receiving a dose &gt; 105% of the highest prescription dose should be no more than 15% of the size of the PTV volume receiving the highest dose</t>
  </si>
  <si>
    <t xml:space="preserve"> "point" is defined as 0.035cc or less</t>
  </si>
  <si>
    <t>Rx to PTV1</t>
  </si>
  <si>
    <t>Conformality</t>
  </si>
  <si>
    <r>
      <t>V</t>
    </r>
    <r>
      <rPr>
        <b/>
        <vertAlign val="subscript"/>
        <sz val="10"/>
        <color indexed="8"/>
        <rFont val="Arial"/>
        <family val="2"/>
      </rPr>
      <t>30</t>
    </r>
  </si>
  <si>
    <t>Number of Fractions:</t>
  </si>
  <si>
    <t>Rx to PTV2_SAbR:</t>
  </si>
  <si>
    <r>
      <t>D</t>
    </r>
    <r>
      <rPr>
        <b/>
        <vertAlign val="subscript"/>
        <sz val="10"/>
        <color indexed="8"/>
        <rFont val="Arial"/>
        <family val="2"/>
      </rPr>
      <t>mean</t>
    </r>
  </si>
  <si>
    <t xml:space="preserve">Updated: </t>
  </si>
  <si>
    <t>%V30Gy</t>
  </si>
  <si>
    <r>
      <t xml:space="preserve">Target/Organ 
</t>
    </r>
    <r>
      <rPr>
        <b/>
        <i/>
        <sz val="10"/>
        <color rgb="FF00B050"/>
        <rFont val="Arial"/>
        <family val="2"/>
      </rPr>
      <t>[Submission ID]</t>
    </r>
  </si>
  <si>
    <r>
      <t xml:space="preserve">PTV1_30Gy
</t>
    </r>
    <r>
      <rPr>
        <i/>
        <sz val="10"/>
        <color rgb="FF00B050"/>
        <rFont val="Arial"/>
        <family val="2"/>
      </rPr>
      <t>[PTV1_30Gy]</t>
    </r>
  </si>
  <si>
    <r>
      <t xml:space="preserve">PTV2_SAbR
</t>
    </r>
    <r>
      <rPr>
        <i/>
        <sz val="10"/>
        <color rgb="FF00B050"/>
        <rFont val="Arial"/>
        <family val="2"/>
      </rPr>
      <t>[PTV2_SAbR45Gy]</t>
    </r>
  </si>
  <si>
    <t>Dose to PTV2 must be 40 or 45Gy (institution elects)</t>
  </si>
  <si>
    <r>
      <t xml:space="preserve">Rectal Wall
</t>
    </r>
    <r>
      <rPr>
        <sz val="10"/>
        <color rgb="FF00B050"/>
        <rFont val="Arial"/>
        <family val="2"/>
      </rPr>
      <t>[</t>
    </r>
    <r>
      <rPr>
        <i/>
        <sz val="10"/>
        <color rgb="FF00B050"/>
        <rFont val="Arial"/>
        <family val="2"/>
      </rPr>
      <t>RectalWall]</t>
    </r>
  </si>
  <si>
    <r>
      <t xml:space="preserve">Prostatic Urethra 
</t>
    </r>
    <r>
      <rPr>
        <i/>
        <sz val="10"/>
        <color rgb="FF00B050"/>
        <rFont val="Arial"/>
        <family val="2"/>
      </rPr>
      <t>[Urethra]</t>
    </r>
  </si>
  <si>
    <r>
      <t xml:space="preserve">Bladder Wall
</t>
    </r>
    <r>
      <rPr>
        <i/>
        <sz val="10"/>
        <color rgb="FF00B050"/>
        <rFont val="Arial"/>
        <family val="2"/>
      </rPr>
      <t>[BladderWall]</t>
    </r>
  </si>
  <si>
    <r>
      <t xml:space="preserve">Femoral Heads
</t>
    </r>
    <r>
      <rPr>
        <i/>
        <sz val="10"/>
        <color rgb="FF00B050"/>
        <rFont val="Arial"/>
        <family val="2"/>
      </rPr>
      <t>[FemoralHeads]</t>
    </r>
  </si>
  <si>
    <r>
      <t xml:space="preserve">Penile Bulb and Corpora Cavernosa 
</t>
    </r>
    <r>
      <rPr>
        <i/>
        <sz val="10"/>
        <color rgb="FF00B050"/>
        <rFont val="Arial"/>
        <family val="2"/>
      </rPr>
      <t>[PenileBulbCC]</t>
    </r>
  </si>
  <si>
    <r>
      <t xml:space="preserve">Skin
</t>
    </r>
    <r>
      <rPr>
        <i/>
        <sz val="10"/>
        <color rgb="FF00B050"/>
        <rFont val="Arial"/>
        <family val="2"/>
      </rPr>
      <t>[Skin]</t>
    </r>
  </si>
  <si>
    <r>
      <t xml:space="preserve">Internal Pudendal Arteries  (left/right separate)
</t>
    </r>
    <r>
      <rPr>
        <i/>
        <sz val="10"/>
        <color rgb="FF00B050"/>
        <rFont val="Arial"/>
        <family val="2"/>
      </rPr>
      <t>[IPA_left and IPA_right]</t>
    </r>
  </si>
  <si>
    <t>Single neurovascular bundle            (side to be spared)</t>
  </si>
  <si>
    <t>Single Pudendal Artery  
(side to be spared)</t>
  </si>
  <si>
    <r>
      <t xml:space="preserve">Non-constraint Structures
</t>
    </r>
    <r>
      <rPr>
        <b/>
        <i/>
        <sz val="10"/>
        <color rgb="FF00B050"/>
        <rFont val="Arial"/>
        <family val="2"/>
      </rPr>
      <t>[Submission ID]</t>
    </r>
  </si>
  <si>
    <r>
      <t xml:space="preserve">Shaping structure for neurovascular elements
</t>
    </r>
    <r>
      <rPr>
        <i/>
        <sz val="10"/>
        <color rgb="FF00B050"/>
        <rFont val="Arial"/>
        <family val="2"/>
      </rPr>
      <t>[Shaping5mm]</t>
    </r>
  </si>
  <si>
    <r>
      <t xml:space="preserve">Spared prostate volume
</t>
    </r>
    <r>
      <rPr>
        <i/>
        <sz val="10"/>
        <color rgb="FF00B050"/>
        <rFont val="Arial"/>
        <family val="2"/>
      </rPr>
      <t>[SparedProstate]</t>
    </r>
  </si>
  <si>
    <r>
      <t xml:space="preserve">Rectal Wall Circumference
</t>
    </r>
    <r>
      <rPr>
        <i/>
        <sz val="10"/>
        <color rgb="FF00B050"/>
        <rFont val="Arial"/>
        <family val="2"/>
      </rPr>
      <t>n/a</t>
    </r>
  </si>
  <si>
    <r>
      <t xml:space="preserve">Small Intestine
</t>
    </r>
    <r>
      <rPr>
        <i/>
        <sz val="10"/>
        <color rgb="FF00B050"/>
        <rFont val="Arial"/>
        <family val="2"/>
      </rPr>
      <t>[SmallBowel]</t>
    </r>
  </si>
  <si>
    <t>PTV Comments</t>
  </si>
  <si>
    <r>
      <t>POTEN-C Trial Objectives Sheet for PTV2_SAbR selection of</t>
    </r>
    <r>
      <rPr>
        <b/>
        <sz val="18"/>
        <color rgb="FFFF0000"/>
        <rFont val="Arial"/>
        <family val="2"/>
      </rPr>
      <t xml:space="preserve"> 40 Gy</t>
    </r>
  </si>
  <si>
    <r>
      <t>POTEN-C Trial Objectives Sheet for PTV2_SAbR selection of</t>
    </r>
    <r>
      <rPr>
        <b/>
        <sz val="18"/>
        <color rgb="FFFF0000"/>
        <rFont val="Arial"/>
        <family val="2"/>
      </rPr>
      <t xml:space="preserve"> 45 Gy</t>
    </r>
  </si>
  <si>
    <r>
      <t xml:space="preserve">Rectum Superior to Prosate
</t>
    </r>
    <r>
      <rPr>
        <i/>
        <sz val="10"/>
        <color rgb="FF00B050"/>
        <rFont val="Arial"/>
        <family val="2"/>
      </rPr>
      <t>[RectumSuperior]</t>
    </r>
  </si>
  <si>
    <r>
      <t>Neurovascular Bundles  (left/right either)
[</t>
    </r>
    <r>
      <rPr>
        <i/>
        <sz val="10"/>
        <color rgb="FF00B050"/>
        <rFont val="Arial"/>
        <family val="2"/>
      </rPr>
      <t>NVB_left and NVB_right</t>
    </r>
    <r>
      <rPr>
        <sz val="10"/>
        <rFont val="Arial"/>
        <family val="2"/>
      </rPr>
      <t>]</t>
    </r>
  </si>
  <si>
    <r>
      <t>Neurovascular Bundles  (left/right either)
[</t>
    </r>
    <r>
      <rPr>
        <i/>
        <sz val="10"/>
        <color rgb="FF00B050"/>
        <rFont val="Arial"/>
        <family val="2"/>
      </rPr>
      <t>NVB_left and NVB_right</t>
    </r>
    <r>
      <rPr>
        <sz val="10"/>
        <rFont val="Arial"/>
      </rPr>
      <t>]</t>
    </r>
  </si>
  <si>
    <r>
      <t>V</t>
    </r>
    <r>
      <rPr>
        <b/>
        <vertAlign val="subscript"/>
        <sz val="10"/>
        <color indexed="8"/>
        <rFont val="Arial"/>
        <family val="2"/>
      </rPr>
      <t>50Gy</t>
    </r>
  </si>
  <si>
    <r>
      <t>V</t>
    </r>
    <r>
      <rPr>
        <b/>
        <vertAlign val="subscript"/>
        <sz val="10"/>
        <color indexed="8"/>
        <rFont val="Arial"/>
        <family val="2"/>
      </rPr>
      <t>39Gy</t>
    </r>
  </si>
  <si>
    <r>
      <t>V</t>
    </r>
    <r>
      <rPr>
        <b/>
        <vertAlign val="subscript"/>
        <sz val="10"/>
        <color indexed="8"/>
        <rFont val="Arial"/>
        <family val="2"/>
      </rPr>
      <t>24Gy</t>
    </r>
  </si>
  <si>
    <r>
      <t>V</t>
    </r>
    <r>
      <rPr>
        <b/>
        <vertAlign val="subscript"/>
        <sz val="10"/>
        <color indexed="8"/>
        <rFont val="Arial"/>
        <family val="2"/>
      </rPr>
      <t>25Gy</t>
    </r>
  </si>
  <si>
    <r>
      <t>V</t>
    </r>
    <r>
      <rPr>
        <b/>
        <vertAlign val="subscript"/>
        <sz val="10"/>
        <color indexed="8"/>
        <rFont val="Arial"/>
        <family val="2"/>
      </rPr>
      <t>19.5Gy</t>
    </r>
  </si>
  <si>
    <r>
      <t>V</t>
    </r>
    <r>
      <rPr>
        <b/>
        <vertAlign val="subscript"/>
        <sz val="10"/>
        <color indexed="8"/>
        <rFont val="Arial"/>
        <family val="2"/>
      </rPr>
      <t>18.3Gy</t>
    </r>
  </si>
  <si>
    <r>
      <t>V</t>
    </r>
    <r>
      <rPr>
        <b/>
        <vertAlign val="subscript"/>
        <sz val="10"/>
        <color indexed="8"/>
        <rFont val="Arial"/>
        <family val="2"/>
      </rPr>
      <t>30Gy</t>
    </r>
  </si>
  <si>
    <r>
      <t>V</t>
    </r>
    <r>
      <rPr>
        <b/>
        <vertAlign val="subscript"/>
        <sz val="10"/>
        <color indexed="8"/>
        <rFont val="Arial"/>
        <family val="2"/>
      </rPr>
      <t>20Gy</t>
    </r>
  </si>
  <si>
    <r>
      <t>V</t>
    </r>
    <r>
      <rPr>
        <b/>
        <vertAlign val="subscript"/>
        <sz val="10"/>
        <color indexed="8"/>
        <rFont val="Arial"/>
        <family val="2"/>
      </rPr>
      <t>15Gy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</si>
</sst>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bscript"/>
      <sz val="10"/>
      <name val="Arial"/>
      <family val="2"/>
    </font>
    <font>
      <b/>
      <vertAlign val="subscript"/>
      <sz val="10"/>
      <color indexed="8"/>
      <name val="Arial"/>
      <family val="2"/>
    </font>
    <font>
      <b/>
      <i/>
      <sz val="10"/>
      <color rgb="FF00B050"/>
      <name val="Arial"/>
      <family val="2"/>
    </font>
    <font>
      <i/>
      <sz val="10"/>
      <color rgb="FF00B050"/>
      <name val="Arial"/>
      <family val="2"/>
    </font>
    <font>
      <sz val="10"/>
      <color rgb="FF00B050"/>
      <name val="Arial"/>
      <family val="2"/>
    </font>
    <font>
      <b/>
      <sz val="18"/>
      <name val="Arial"/>
      <family val="2"/>
    </font>
    <font>
      <b/>
      <sz val="1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FFEC"/>
        <bgColor indexed="64"/>
      </patternFill>
    </fill>
    <fill>
      <patternFill patternType="solid">
        <fgColor theme="0" tint="-0.14996795556505021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dashed">
        <color indexed="64"/>
      </bottom>
      <diagonal/>
    </border>
    <border>
      <left/>
      <right/>
      <top style="thick">
        <color rgb="FFFF0000"/>
      </top>
      <bottom style="dashed">
        <color indexed="64"/>
      </bottom>
      <diagonal/>
    </border>
    <border>
      <left/>
      <right style="thin">
        <color indexed="64"/>
      </right>
      <top style="thick">
        <color rgb="FFFF0000"/>
      </top>
      <bottom style="dashed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dashed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dashed">
        <color indexed="64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double">
        <color indexed="64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 style="dashed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dashed">
        <color indexed="64"/>
      </bottom>
      <diagonal/>
    </border>
    <border>
      <left style="thin">
        <color indexed="64"/>
      </left>
      <right/>
      <top style="medium">
        <color rgb="FFFF0000"/>
      </top>
      <bottom style="dashed">
        <color indexed="64"/>
      </bottom>
      <diagonal/>
    </border>
    <border>
      <left/>
      <right style="thin">
        <color indexed="64"/>
      </right>
      <top style="medium">
        <color rgb="FFFF0000"/>
      </top>
      <bottom style="dashed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dashed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rgb="FFFF0000"/>
      </right>
      <top style="dashed">
        <color indexed="64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rgb="FFFF0000"/>
      </bottom>
      <diagonal/>
    </border>
    <border>
      <left/>
      <right/>
      <top style="dashed">
        <color indexed="64"/>
      </top>
      <bottom style="medium">
        <color rgb="FFFF0000"/>
      </bottom>
      <diagonal/>
    </border>
    <border>
      <left/>
      <right style="thin">
        <color indexed="64"/>
      </right>
      <top style="dashed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dashed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auto="1"/>
      </top>
      <bottom style="thick">
        <color rgb="FFFF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0" fillId="3" borderId="0" xfId="0" applyFill="1" applyBorder="1" applyProtection="1"/>
    <xf numFmtId="0" fontId="0" fillId="3" borderId="0" xfId="0" applyFill="1" applyProtection="1"/>
    <xf numFmtId="0" fontId="0" fillId="3" borderId="2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1" xfId="0" applyFont="1" applyFill="1" applyBorder="1" applyAlignment="1" applyProtection="1">
      <alignment horizontal="right" vertical="center"/>
    </xf>
    <xf numFmtId="0" fontId="3" fillId="3" borderId="0" xfId="0" applyFont="1" applyFill="1" applyAlignment="1" applyProtection="1">
      <alignment vertical="center"/>
    </xf>
    <xf numFmtId="0" fontId="0" fillId="3" borderId="0" xfId="0" applyFill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9" fontId="5" fillId="2" borderId="16" xfId="0" applyNumberFormat="1" applyFont="1" applyFill="1" applyBorder="1" applyAlignment="1" applyProtection="1">
      <alignment horizontal="center" vertical="center" wrapText="1"/>
    </xf>
    <xf numFmtId="9" fontId="5" fillId="2" borderId="17" xfId="0" applyNumberFormat="1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164" fontId="4" fillId="2" borderId="13" xfId="0" applyNumberFormat="1" applyFont="1" applyFill="1" applyBorder="1" applyAlignment="1" applyProtection="1">
      <alignment horizontal="left" vertical="center" wrapText="1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  <xf numFmtId="164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 applyProtection="1">
      <alignment horizontal="center" vertical="center" wrapText="1"/>
    </xf>
    <xf numFmtId="165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wrapText="1"/>
    </xf>
    <xf numFmtId="0" fontId="3" fillId="3" borderId="0" xfId="0" applyFont="1" applyFill="1" applyProtection="1"/>
    <xf numFmtId="0" fontId="5" fillId="2" borderId="14" xfId="0" applyFont="1" applyFill="1" applyBorder="1" applyAlignment="1" applyProtection="1">
      <alignment horizontal="center" vertical="center" wrapText="1"/>
    </xf>
    <xf numFmtId="9" fontId="4" fillId="2" borderId="14" xfId="0" applyNumberFormat="1" applyFont="1" applyFill="1" applyBorder="1" applyAlignment="1" applyProtection="1">
      <alignment horizontal="left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165" fontId="2" fillId="4" borderId="24" xfId="0" applyNumberFormat="1" applyFont="1" applyFill="1" applyBorder="1" applyAlignment="1" applyProtection="1">
      <alignment horizontal="center" vertical="center"/>
      <protection locked="0"/>
    </xf>
    <xf numFmtId="2" fontId="4" fillId="2" borderId="14" xfId="0" applyNumberFormat="1" applyFont="1" applyFill="1" applyBorder="1" applyAlignment="1" applyProtection="1">
      <alignment horizontal="left" vertical="center" wrapText="1"/>
    </xf>
    <xf numFmtId="9" fontId="2" fillId="2" borderId="25" xfId="0" applyNumberFormat="1" applyFont="1" applyFill="1" applyBorder="1" applyAlignment="1" applyProtection="1">
      <alignment horizontal="center" vertical="center" wrapText="1"/>
    </xf>
    <xf numFmtId="9" fontId="4" fillId="2" borderId="21" xfId="0" applyNumberFormat="1" applyFont="1" applyFill="1" applyBorder="1" applyAlignment="1" applyProtection="1">
      <alignment horizontal="left" vertical="center" wrapText="1"/>
    </xf>
    <xf numFmtId="9" fontId="5" fillId="2" borderId="25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164" fontId="4" fillId="2" borderId="21" xfId="0" applyNumberFormat="1" applyFont="1" applyFill="1" applyBorder="1" applyAlignment="1" applyProtection="1">
      <alignment horizontal="left" vertical="center" wrapText="1"/>
    </xf>
    <xf numFmtId="165" fontId="2" fillId="4" borderId="26" xfId="0" applyNumberFormat="1" applyFont="1" applyFill="1" applyBorder="1" applyAlignment="1" applyProtection="1">
      <alignment horizontal="center" vertical="center"/>
      <protection locked="0"/>
    </xf>
    <xf numFmtId="2" fontId="2" fillId="4" borderId="26" xfId="0" applyNumberFormat="1" applyFont="1" applyFill="1" applyBorder="1" applyAlignment="1" applyProtection="1">
      <alignment horizontal="center" vertical="center"/>
      <protection locked="0"/>
    </xf>
    <xf numFmtId="9" fontId="4" fillId="3" borderId="18" xfId="0" applyNumberFormat="1" applyFont="1" applyFill="1" applyBorder="1" applyAlignment="1" applyProtection="1">
      <alignment horizontal="left" vertical="center" wrapText="1"/>
    </xf>
    <xf numFmtId="165" fontId="2" fillId="4" borderId="18" xfId="0" applyNumberFormat="1" applyFont="1" applyFill="1" applyBorder="1" applyAlignment="1" applyProtection="1">
      <alignment horizontal="center" vertical="center"/>
      <protection locked="0"/>
    </xf>
    <xf numFmtId="164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/>
    </xf>
    <xf numFmtId="0" fontId="3" fillId="3" borderId="9" xfId="0" applyFont="1" applyFill="1" applyBorder="1" applyAlignment="1" applyProtection="1">
      <alignment horizontal="right" vertical="center"/>
    </xf>
    <xf numFmtId="0" fontId="3" fillId="3" borderId="30" xfId="0" applyFont="1" applyFill="1" applyBorder="1" applyAlignment="1" applyProtection="1">
      <alignment horizontal="right" vertical="center"/>
    </xf>
    <xf numFmtId="14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9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21" xfId="0" applyFont="1" applyFill="1" applyBorder="1" applyAlignment="1" applyProtection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</xf>
    <xf numFmtId="164" fontId="2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 wrapText="1"/>
    </xf>
    <xf numFmtId="164" fontId="4" fillId="0" borderId="13" xfId="0" applyNumberFormat="1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9" fontId="5" fillId="0" borderId="9" xfId="0" applyNumberFormat="1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9" fontId="5" fillId="0" borderId="15" xfId="0" applyNumberFormat="1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4" fontId="2" fillId="3" borderId="0" xfId="0" applyNumberFormat="1" applyFont="1" applyFill="1" applyAlignment="1" applyProtection="1">
      <alignment horizontal="left"/>
    </xf>
    <xf numFmtId="0" fontId="5" fillId="3" borderId="35" xfId="0" applyFont="1" applyFill="1" applyBorder="1" applyAlignment="1" applyProtection="1">
      <alignment horizontal="center" vertical="center" wrapText="1"/>
    </xf>
    <xf numFmtId="9" fontId="5" fillId="3" borderId="28" xfId="0" applyNumberFormat="1" applyFont="1" applyFill="1" applyBorder="1" applyAlignment="1" applyProtection="1">
      <alignment horizontal="center" vertical="center" wrapText="1"/>
    </xf>
    <xf numFmtId="164" fontId="2" fillId="4" borderId="36" xfId="0" applyNumberFormat="1" applyFont="1" applyFill="1" applyBorder="1" applyAlignment="1" applyProtection="1">
      <alignment horizontal="center" vertical="center"/>
      <protection locked="0"/>
    </xf>
    <xf numFmtId="0" fontId="5" fillId="2" borderId="39" xfId="0" applyFont="1" applyFill="1" applyBorder="1" applyAlignment="1" applyProtection="1">
      <alignment horizontal="center" vertical="center" wrapText="1"/>
    </xf>
    <xf numFmtId="9" fontId="5" fillId="2" borderId="38" xfId="0" applyNumberFormat="1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9" fontId="5" fillId="2" borderId="28" xfId="0" applyNumberFormat="1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center" vertical="center" wrapText="1"/>
    </xf>
    <xf numFmtId="0" fontId="5" fillId="3" borderId="39" xfId="0" applyFont="1" applyFill="1" applyBorder="1" applyAlignment="1" applyProtection="1">
      <alignment horizontal="center" vertical="center" wrapText="1"/>
    </xf>
    <xf numFmtId="9" fontId="4" fillId="3" borderId="40" xfId="0" applyNumberFormat="1" applyFont="1" applyFill="1" applyBorder="1" applyAlignment="1" applyProtection="1">
      <alignment horizontal="left" vertical="center" wrapText="1"/>
    </xf>
    <xf numFmtId="9" fontId="5" fillId="3" borderId="38" xfId="0" applyNumberFormat="1" applyFont="1" applyFill="1" applyBorder="1" applyAlignment="1" applyProtection="1">
      <alignment horizontal="center" vertical="center" wrapText="1"/>
    </xf>
    <xf numFmtId="165" fontId="2" fillId="4" borderId="40" xfId="0" applyNumberFormat="1" applyFont="1" applyFill="1" applyBorder="1" applyAlignment="1" applyProtection="1">
      <alignment horizontal="center" vertical="center"/>
      <protection locked="0"/>
    </xf>
    <xf numFmtId="0" fontId="2" fillId="3" borderId="38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164" fontId="4" fillId="2" borderId="24" xfId="0" applyNumberFormat="1" applyFont="1" applyFill="1" applyBorder="1" applyAlignment="1" applyProtection="1">
      <alignment horizontal="left" vertical="center" wrapText="1"/>
    </xf>
    <xf numFmtId="9" fontId="5" fillId="2" borderId="22" xfId="0" applyNumberFormat="1" applyFont="1" applyFill="1" applyBorder="1" applyAlignment="1" applyProtection="1">
      <alignment horizontal="center" vertical="center" wrapText="1"/>
    </xf>
    <xf numFmtId="164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 wrapText="1"/>
    </xf>
    <xf numFmtId="0" fontId="5" fillId="2" borderId="41" xfId="0" applyFont="1" applyFill="1" applyBorder="1" applyAlignment="1" applyProtection="1">
      <alignment horizontal="center" vertical="center" wrapText="1"/>
    </xf>
    <xf numFmtId="164" fontId="4" fillId="2" borderId="40" xfId="0" applyNumberFormat="1" applyFont="1" applyFill="1" applyBorder="1" applyAlignment="1" applyProtection="1">
      <alignment horizontal="left" vertical="center" wrapText="1"/>
    </xf>
    <xf numFmtId="164" fontId="2" fillId="4" borderId="40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164" fontId="4" fillId="3" borderId="34" xfId="0" applyNumberFormat="1" applyFont="1" applyFill="1" applyBorder="1" applyAlignment="1" applyProtection="1">
      <alignment horizontal="left" vertical="center" wrapText="1"/>
    </xf>
    <xf numFmtId="9" fontId="5" fillId="3" borderId="27" xfId="0" applyNumberFormat="1" applyFont="1" applyFill="1" applyBorder="1" applyAlignment="1" applyProtection="1">
      <alignment horizontal="center" vertical="center" wrapText="1"/>
    </xf>
    <xf numFmtId="164" fontId="2" fillId="4" borderId="32" xfId="0" applyNumberFormat="1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4" fillId="3" borderId="38" xfId="0" applyFont="1" applyFill="1" applyBorder="1" applyAlignment="1" applyProtection="1">
      <alignment horizontal="center" vertical="center" wrapText="1"/>
    </xf>
    <xf numFmtId="0" fontId="5" fillId="3" borderId="41" xfId="0" applyFont="1" applyFill="1" applyBorder="1" applyAlignment="1" applyProtection="1">
      <alignment horizontal="center" vertical="center" wrapText="1"/>
    </xf>
    <xf numFmtId="164" fontId="4" fillId="3" borderId="39" xfId="0" applyNumberFormat="1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164" fontId="4" fillId="2" borderId="42" xfId="0" applyNumberFormat="1" applyFont="1" applyFill="1" applyBorder="1" applyAlignment="1" applyProtection="1">
      <alignment horizontal="left" vertical="center" wrapText="1"/>
    </xf>
    <xf numFmtId="164" fontId="2" fillId="4" borderId="43" xfId="0" applyNumberFormat="1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 wrapText="1"/>
    </xf>
    <xf numFmtId="164" fontId="4" fillId="0" borderId="35" xfId="0" applyNumberFormat="1" applyFont="1" applyFill="1" applyBorder="1" applyAlignment="1" applyProtection="1">
      <alignment horizontal="left" vertical="center" wrapText="1"/>
    </xf>
    <xf numFmtId="9" fontId="5" fillId="0" borderId="28" xfId="0" applyNumberFormat="1" applyFont="1" applyFill="1" applyBorder="1" applyAlignment="1" applyProtection="1">
      <alignment horizontal="center" vertical="center" wrapText="1"/>
    </xf>
    <xf numFmtId="164" fontId="4" fillId="3" borderId="35" xfId="0" applyNumberFormat="1" applyFont="1" applyFill="1" applyBorder="1" applyAlignment="1" applyProtection="1">
      <alignment horizontal="left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164" fontId="2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</xf>
    <xf numFmtId="0" fontId="3" fillId="2" borderId="37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</xf>
    <xf numFmtId="164" fontId="4" fillId="0" borderId="39" xfId="0" applyNumberFormat="1" applyFont="1" applyFill="1" applyBorder="1" applyAlignment="1" applyProtection="1">
      <alignment horizontal="left" vertical="center" wrapText="1"/>
    </xf>
    <xf numFmtId="9" fontId="5" fillId="0" borderId="38" xfId="0" applyNumberFormat="1" applyFont="1" applyFill="1" applyBorder="1" applyAlignment="1" applyProtection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5" fillId="2" borderId="44" xfId="0" applyFont="1" applyFill="1" applyBorder="1" applyAlignment="1" applyProtection="1">
      <alignment horizontal="center" vertical="center" wrapText="1"/>
    </xf>
    <xf numFmtId="164" fontId="4" fillId="2" borderId="44" xfId="0" applyNumberFormat="1" applyFont="1" applyFill="1" applyBorder="1" applyAlignment="1" applyProtection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4" fillId="2" borderId="37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164" fontId="4" fillId="2" borderId="2" xfId="0" applyNumberFormat="1" applyFont="1" applyFill="1" applyBorder="1" applyAlignment="1" applyProtection="1">
      <alignment horizontal="left" vertical="center" wrapText="1"/>
    </xf>
    <xf numFmtId="9" fontId="5" fillId="2" borderId="37" xfId="0" applyNumberFormat="1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164" fontId="4" fillId="2" borderId="36" xfId="0" applyNumberFormat="1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9" fontId="4" fillId="0" borderId="14" xfId="0" applyNumberFormat="1" applyFont="1" applyFill="1" applyBorder="1" applyAlignment="1" applyProtection="1">
      <alignment horizontal="left" vertical="center" wrapText="1"/>
    </xf>
    <xf numFmtId="9" fontId="5" fillId="0" borderId="17" xfId="0" applyNumberFormat="1" applyFont="1" applyFill="1" applyBorder="1" applyAlignment="1" applyProtection="1">
      <alignment horizontal="center" vertical="center" wrapText="1"/>
    </xf>
    <xf numFmtId="2" fontId="4" fillId="0" borderId="14" xfId="0" applyNumberFormat="1" applyFont="1" applyFill="1" applyBorder="1" applyAlignment="1" applyProtection="1">
      <alignment horizontal="left" vertical="center" wrapText="1"/>
    </xf>
    <xf numFmtId="9" fontId="2" fillId="0" borderId="25" xfId="0" applyNumberFormat="1" applyFont="1" applyFill="1" applyBorder="1" applyAlignment="1" applyProtection="1">
      <alignment horizontal="center" vertical="center" wrapText="1"/>
    </xf>
    <xf numFmtId="9" fontId="4" fillId="0" borderId="21" xfId="0" applyNumberFormat="1" applyFont="1" applyFill="1" applyBorder="1" applyAlignment="1" applyProtection="1">
      <alignment horizontal="left" vertical="center" wrapText="1"/>
    </xf>
    <xf numFmtId="9" fontId="5" fillId="0" borderId="25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left"/>
    </xf>
    <xf numFmtId="0" fontId="4" fillId="2" borderId="46" xfId="0" applyFont="1" applyFill="1" applyBorder="1" applyAlignment="1" applyProtection="1">
      <alignment horizontal="center" vertical="center" wrapText="1"/>
    </xf>
    <xf numFmtId="0" fontId="5" fillId="2" borderId="47" xfId="0" applyFont="1" applyFill="1" applyBorder="1" applyAlignment="1" applyProtection="1">
      <alignment horizontal="center" vertical="center" wrapText="1"/>
    </xf>
    <xf numFmtId="164" fontId="4" fillId="2" borderId="47" xfId="0" applyNumberFormat="1" applyFont="1" applyFill="1" applyBorder="1" applyAlignment="1" applyProtection="1">
      <alignment horizontal="left" vertical="center" wrapText="1"/>
    </xf>
    <xf numFmtId="9" fontId="5" fillId="2" borderId="46" xfId="0" applyNumberFormat="1" applyFont="1" applyFill="1" applyBorder="1" applyAlignment="1" applyProtection="1">
      <alignment horizontal="center" vertical="center" wrapText="1"/>
    </xf>
    <xf numFmtId="164" fontId="2" fillId="4" borderId="48" xfId="0" applyNumberFormat="1" applyFont="1" applyFill="1" applyBorder="1" applyAlignment="1" applyProtection="1">
      <alignment horizontal="center" vertical="center"/>
      <protection locked="0"/>
    </xf>
    <xf numFmtId="0" fontId="2" fillId="2" borderId="49" xfId="0" applyFont="1" applyFill="1" applyBorder="1" applyAlignment="1" applyProtection="1">
      <alignment horizontal="center" vertical="center" wrapText="1"/>
    </xf>
    <xf numFmtId="0" fontId="2" fillId="2" borderId="51" xfId="0" applyFont="1" applyFill="1" applyBorder="1" applyAlignment="1" applyProtection="1">
      <alignment horizontal="center" vertical="center" wrapText="1"/>
    </xf>
    <xf numFmtId="0" fontId="2" fillId="2" borderId="53" xfId="0" applyFont="1" applyFill="1" applyBorder="1" applyAlignment="1" applyProtection="1">
      <alignment horizontal="center" vertical="center" wrapText="1"/>
    </xf>
    <xf numFmtId="0" fontId="2" fillId="0" borderId="55" xfId="0" applyFont="1" applyFill="1" applyBorder="1" applyAlignment="1" applyProtection="1">
      <alignment horizontal="center" vertical="center" wrapText="1"/>
    </xf>
    <xf numFmtId="0" fontId="2" fillId="0" borderId="51" xfId="0" applyFont="1" applyFill="1" applyBorder="1" applyAlignment="1" applyProtection="1">
      <alignment horizontal="center" vertical="center" wrapText="1"/>
    </xf>
    <xf numFmtId="0" fontId="2" fillId="0" borderId="62" xfId="0" applyFont="1" applyFill="1" applyBorder="1" applyAlignment="1" applyProtection="1">
      <alignment horizontal="center" vertical="center" wrapText="1"/>
    </xf>
    <xf numFmtId="0" fontId="4" fillId="0" borderId="62" xfId="0" applyFont="1" applyFill="1" applyBorder="1" applyAlignment="1" applyProtection="1">
      <alignment horizontal="center" vertical="center" wrapText="1"/>
    </xf>
    <xf numFmtId="165" fontId="2" fillId="4" borderId="64" xfId="0" applyNumberFormat="1" applyFont="1" applyFill="1" applyBorder="1" applyAlignment="1" applyProtection="1">
      <alignment horizontal="center" vertical="center"/>
      <protection locked="0"/>
    </xf>
    <xf numFmtId="0" fontId="4" fillId="0" borderId="65" xfId="0" applyFont="1" applyFill="1" applyBorder="1" applyAlignment="1" applyProtection="1">
      <alignment horizontal="center" vertical="center" wrapText="1"/>
    </xf>
    <xf numFmtId="0" fontId="2" fillId="0" borderId="67" xfId="0" applyFont="1" applyFill="1" applyBorder="1" applyAlignment="1" applyProtection="1">
      <alignment horizontal="center" vertical="center" wrapText="1"/>
    </xf>
    <xf numFmtId="0" fontId="2" fillId="0" borderId="68" xfId="0" applyFont="1" applyFill="1" applyBorder="1" applyAlignment="1" applyProtection="1">
      <alignment horizontal="center" vertical="center" wrapText="1"/>
    </xf>
    <xf numFmtId="9" fontId="2" fillId="0" borderId="70" xfId="0" applyNumberFormat="1" applyFont="1" applyFill="1" applyBorder="1" applyAlignment="1" applyProtection="1">
      <alignment horizontal="center" vertical="center" wrapText="1"/>
    </xf>
    <xf numFmtId="0" fontId="5" fillId="0" borderId="71" xfId="0" applyFont="1" applyFill="1" applyBorder="1" applyAlignment="1" applyProtection="1">
      <alignment horizontal="center" vertical="center" wrapText="1"/>
    </xf>
    <xf numFmtId="164" fontId="4" fillId="0" borderId="71" xfId="0" applyNumberFormat="1" applyFont="1" applyFill="1" applyBorder="1" applyAlignment="1" applyProtection="1">
      <alignment horizontal="left" vertical="center" wrapText="1"/>
    </xf>
    <xf numFmtId="9" fontId="5" fillId="0" borderId="70" xfId="0" applyNumberFormat="1" applyFont="1" applyFill="1" applyBorder="1" applyAlignment="1" applyProtection="1">
      <alignment horizontal="center" vertical="center" wrapText="1"/>
    </xf>
    <xf numFmtId="2" fontId="2" fillId="4" borderId="72" xfId="0" applyNumberFormat="1" applyFont="1" applyFill="1" applyBorder="1" applyAlignment="1" applyProtection="1">
      <alignment horizontal="center" vertical="center"/>
      <protection locked="0"/>
    </xf>
    <xf numFmtId="0" fontId="2" fillId="0" borderId="73" xfId="0" applyFont="1" applyFill="1" applyBorder="1" applyAlignment="1" applyProtection="1">
      <alignment horizontal="center" vertical="center" wrapText="1"/>
    </xf>
    <xf numFmtId="2" fontId="3" fillId="0" borderId="56" xfId="0" applyNumberFormat="1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2" fontId="4" fillId="0" borderId="12" xfId="0" applyNumberFormat="1" applyFont="1" applyFill="1" applyBorder="1" applyAlignment="1" applyProtection="1">
      <alignment horizontal="left" vertical="center" wrapText="1"/>
    </xf>
    <xf numFmtId="0" fontId="3" fillId="0" borderId="56" xfId="0" applyFont="1" applyFill="1" applyBorder="1" applyAlignment="1" applyProtection="1">
      <alignment horizontal="center" vertical="center" wrapText="1"/>
    </xf>
    <xf numFmtId="0" fontId="5" fillId="2" borderId="74" xfId="0" applyFont="1" applyFill="1" applyBorder="1" applyAlignment="1" applyProtection="1">
      <alignment horizontal="center" vertical="center" wrapText="1"/>
    </xf>
    <xf numFmtId="164" fontId="4" fillId="2" borderId="75" xfId="0" applyNumberFormat="1" applyFont="1" applyFill="1" applyBorder="1" applyAlignment="1" applyProtection="1">
      <alignment horizontal="left" vertical="center" wrapText="1"/>
    </xf>
    <xf numFmtId="9" fontId="5" fillId="2" borderId="1" xfId="0" applyNumberFormat="1" applyFont="1" applyFill="1" applyBorder="1" applyAlignment="1" applyProtection="1">
      <alignment horizontal="center" vertical="center" wrapText="1"/>
    </xf>
    <xf numFmtId="0" fontId="3" fillId="0" borderId="76" xfId="0" applyFont="1" applyBorder="1" applyAlignment="1" applyProtection="1">
      <alignment horizontal="center" vertical="center" wrapText="1"/>
    </xf>
    <xf numFmtId="0" fontId="4" fillId="0" borderId="77" xfId="0" applyFont="1" applyFill="1" applyBorder="1" applyAlignment="1" applyProtection="1">
      <alignment horizontal="center" vertical="center" wrapText="1"/>
    </xf>
    <xf numFmtId="164" fontId="5" fillId="0" borderId="77" xfId="0" applyNumberFormat="1" applyFont="1" applyFill="1" applyBorder="1" applyAlignment="1" applyProtection="1">
      <alignment horizontal="center" vertical="center" wrapText="1"/>
    </xf>
    <xf numFmtId="164" fontId="2" fillId="4" borderId="79" xfId="0" applyNumberFormat="1" applyFont="1" applyFill="1" applyBorder="1" applyAlignment="1" applyProtection="1">
      <alignment horizontal="center" vertical="center"/>
      <protection locked="0"/>
    </xf>
    <xf numFmtId="0" fontId="2" fillId="0" borderId="80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164" fontId="4" fillId="2" borderId="12" xfId="0" applyNumberFormat="1" applyFont="1" applyFill="1" applyBorder="1" applyAlignment="1" applyProtection="1">
      <alignment horizontal="left" vertical="center" wrapText="1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81" xfId="0" applyFont="1" applyFill="1" applyBorder="1" applyAlignment="1" applyProtection="1">
      <alignment horizontal="center" vertical="center" wrapText="1"/>
    </xf>
    <xf numFmtId="0" fontId="5" fillId="0" borderId="82" xfId="0" applyFont="1" applyFill="1" applyBorder="1" applyAlignment="1" applyProtection="1">
      <alignment horizontal="center" vertical="center" wrapText="1"/>
    </xf>
    <xf numFmtId="0" fontId="2" fillId="2" borderId="84" xfId="0" applyFont="1" applyFill="1" applyBorder="1" applyAlignment="1" applyProtection="1">
      <alignment horizontal="center" vertical="center" wrapText="1"/>
    </xf>
    <xf numFmtId="0" fontId="4" fillId="0" borderId="59" xfId="0" applyFont="1" applyFill="1" applyBorder="1" applyAlignment="1" applyProtection="1">
      <alignment horizontal="center" vertical="center" wrapText="1"/>
    </xf>
    <xf numFmtId="0" fontId="2" fillId="0" borderId="60" xfId="0" applyFont="1" applyFill="1" applyBorder="1" applyAlignment="1" applyProtection="1">
      <alignment horizontal="center" vertical="center" wrapText="1"/>
    </xf>
    <xf numFmtId="0" fontId="3" fillId="0" borderId="85" xfId="0" applyFont="1" applyBorder="1" applyAlignment="1" applyProtection="1">
      <alignment horizontal="center" vertical="center" wrapText="1"/>
    </xf>
    <xf numFmtId="0" fontId="4" fillId="2" borderId="83" xfId="0" applyFont="1" applyFill="1" applyBorder="1" applyAlignment="1" applyProtection="1">
      <alignment horizontal="center" vertical="center" wrapText="1"/>
    </xf>
    <xf numFmtId="164" fontId="2" fillId="4" borderId="83" xfId="0" applyNumberFormat="1" applyFont="1" applyFill="1" applyBorder="1" applyAlignment="1" applyProtection="1">
      <alignment horizontal="center" vertical="center"/>
      <protection locked="0"/>
    </xf>
    <xf numFmtId="0" fontId="5" fillId="0" borderId="59" xfId="0" applyFont="1" applyFill="1" applyBorder="1" applyAlignment="1" applyProtection="1">
      <alignment horizontal="center" vertical="center" wrapText="1"/>
    </xf>
    <xf numFmtId="164" fontId="2" fillId="4" borderId="5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left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164" fontId="4" fillId="2" borderId="9" xfId="0" applyNumberFormat="1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4" fillId="2" borderId="23" xfId="0" applyFont="1" applyFill="1" applyBorder="1" applyAlignment="1" applyProtection="1">
      <alignment horizontal="center" vertical="center" wrapText="1"/>
    </xf>
    <xf numFmtId="0" fontId="0" fillId="2" borderId="24" xfId="0" applyFill="1" applyBorder="1" applyAlignment="1" applyProtection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0" fillId="2" borderId="9" xfId="0" applyFill="1" applyBorder="1" applyAlignment="1" applyProtection="1">
      <alignment horizontal="center" vertical="center" wrapText="1"/>
    </xf>
    <xf numFmtId="0" fontId="3" fillId="0" borderId="20" xfId="0" applyFont="1" applyFill="1" applyBorder="1" applyAlignment="1" applyProtection="1">
      <alignment horizontal="center" vertical="center" wrapText="1"/>
    </xf>
    <xf numFmtId="0" fontId="0" fillId="0" borderId="30" xfId="0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/>
    <xf numFmtId="0" fontId="3" fillId="3" borderId="2" xfId="0" applyFont="1" applyFill="1" applyBorder="1" applyAlignment="1" applyProtection="1"/>
    <xf numFmtId="1" fontId="2" fillId="5" borderId="8" xfId="0" applyNumberFormat="1" applyFont="1" applyFill="1" applyBorder="1" applyAlignment="1" applyProtection="1">
      <alignment horizontal="center" vertical="center" wrapText="1"/>
    </xf>
    <xf numFmtId="1" fontId="0" fillId="0" borderId="7" xfId="0" applyNumberFormat="1" applyBorder="1" applyAlignment="1" applyProtection="1">
      <alignment horizontal="center" vertical="center" wrapText="1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0" fillId="3" borderId="37" xfId="0" applyFill="1" applyBorder="1" applyAlignment="1" applyProtection="1">
      <alignment horizontal="center" vertical="center" wrapText="1"/>
    </xf>
    <xf numFmtId="0" fontId="3" fillId="0" borderId="61" xfId="0" applyFont="1" applyFill="1" applyBorder="1" applyAlignment="1" applyProtection="1">
      <alignment horizontal="center" vertical="center" wrapText="1"/>
    </xf>
    <xf numFmtId="0" fontId="3" fillId="0" borderId="66" xfId="0" applyFont="1" applyFill="1" applyBorder="1" applyAlignment="1" applyProtection="1">
      <alignment horizontal="center" vertical="center" wrapText="1"/>
    </xf>
    <xf numFmtId="0" fontId="3" fillId="0" borderId="69" xfId="0" applyFont="1" applyFill="1" applyBorder="1" applyAlignment="1" applyProtection="1">
      <alignment horizontal="center" vertical="center" wrapText="1"/>
    </xf>
    <xf numFmtId="0" fontId="4" fillId="0" borderId="63" xfId="0" applyFont="1" applyFill="1" applyBorder="1" applyAlignment="1" applyProtection="1">
      <alignment horizontal="center" vertical="center" wrapText="1"/>
    </xf>
    <xf numFmtId="0" fontId="4" fillId="0" borderId="64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 wrapText="1"/>
    </xf>
    <xf numFmtId="0" fontId="0" fillId="3" borderId="0" xfId="0" applyFill="1" applyAlignment="1" applyProtection="1">
      <alignment horizontal="left" wrapText="1"/>
    </xf>
    <xf numFmtId="0" fontId="3" fillId="2" borderId="45" xfId="0" applyFont="1" applyFill="1" applyBorder="1" applyAlignment="1" applyProtection="1">
      <alignment horizontal="center" vertical="center" wrapText="1"/>
    </xf>
    <xf numFmtId="0" fontId="3" fillId="2" borderId="50" xfId="0" applyFont="1" applyFill="1" applyBorder="1" applyAlignment="1" applyProtection="1">
      <alignment horizontal="center" vertical="center" wrapText="1"/>
    </xf>
    <xf numFmtId="0" fontId="0" fillId="2" borderId="52" xfId="0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3" borderId="30" xfId="0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0" fillId="2" borderId="30" xfId="0" applyFill="1" applyBorder="1" applyAlignment="1" applyProtection="1">
      <alignment horizontal="center" vertical="center" wrapText="1"/>
    </xf>
    <xf numFmtId="0" fontId="3" fillId="3" borderId="54" xfId="0" applyFont="1" applyFill="1" applyBorder="1" applyAlignment="1" applyProtection="1">
      <alignment horizontal="center" vertical="center" wrapText="1"/>
    </xf>
    <xf numFmtId="0" fontId="0" fillId="0" borderId="56" xfId="0" applyBorder="1" applyAlignment="1" applyProtection="1">
      <alignment horizontal="center" vertical="center" wrapText="1"/>
    </xf>
    <xf numFmtId="0" fontId="3" fillId="2" borderId="57" xfId="0" applyFont="1" applyFill="1" applyBorder="1" applyAlignment="1" applyProtection="1">
      <alignment horizontal="center" vertical="center" wrapText="1"/>
    </xf>
    <xf numFmtId="0" fontId="3" fillId="2" borderId="54" xfId="0" applyFont="1" applyFill="1" applyBorder="1" applyAlignment="1" applyProtection="1">
      <alignment horizontal="center" vertical="center" wrapText="1"/>
    </xf>
    <xf numFmtId="0" fontId="0" fillId="2" borderId="58" xfId="0" applyFill="1" applyBorder="1" applyAlignment="1" applyProtection="1">
      <alignment horizontal="center" vertical="center" wrapText="1"/>
    </xf>
    <xf numFmtId="2" fontId="3" fillId="2" borderId="57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54" xfId="0" applyBorder="1" applyAlignment="1" applyProtection="1">
      <alignment horizontal="center" vertical="center" wrapText="1"/>
    </xf>
    <xf numFmtId="9" fontId="4" fillId="0" borderId="59" xfId="0" applyNumberFormat="1" applyFont="1" applyFill="1" applyBorder="1" applyAlignment="1" applyProtection="1">
      <alignment horizontal="left" vertical="center" wrapText="1"/>
    </xf>
    <xf numFmtId="9" fontId="4" fillId="0" borderId="78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FFEC"/>
      <color rgb="FF00FF80"/>
      <color rgb="FFC5FFE2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321395</xdr:colOff>
      <xdr:row>0</xdr:row>
      <xdr:rowOff>144054</xdr:rowOff>
    </xdr:from>
    <xdr:to>
      <xdr:col>1</xdr:col>
      <xdr:colOff>844485</xdr:colOff>
      <xdr:row>1</xdr:row>
      <xdr:rowOff>274949</xdr:rowOff>
    </xdr:to>
    <xdr:pic>
      <xdr:nvPicPr>
        <xdr:cNvPr id="2" name="Picture 44" descr="UTSWlogo-colorsmall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395" y="144054"/>
          <a:ext cx="2290616" cy="543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3</xdr:col>
          <xdr:colOff>38100</xdr:colOff>
          <xdr:row>17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89647</xdr:colOff>
      <xdr:row>29</xdr:row>
      <xdr:rowOff>123265</xdr:rowOff>
    </xdr:from>
    <xdr:to>
      <xdr:col>10</xdr:col>
      <xdr:colOff>257735</xdr:colOff>
      <xdr:row>37</xdr:row>
      <xdr:rowOff>123264</xdr:rowOff>
    </xdr:to>
    <xdr:sp macro="" textlink="">
      <xdr:nvSpPr>
        <xdr:cNvPr id="3" name="TextBox 2"/>
        <xdr:cNvSpPr txBox="1"/>
      </xdr:nvSpPr>
      <xdr:spPr>
        <a:xfrm>
          <a:off x="7351059" y="7463118"/>
          <a:ext cx="2095500" cy="1848970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**NOTE**</a:t>
          </a:r>
          <a:r>
            <a:rPr lang="en-US" sz="1100" baseline="0"/>
            <a:t> PTV1_30Gy AND these neurovascular element structures in the red box are </a:t>
          </a:r>
          <a:r>
            <a:rPr lang="en-US" sz="1100" b="1" baseline="0"/>
            <a:t>ONLY</a:t>
          </a:r>
          <a:r>
            <a:rPr lang="en-US" sz="1100" baseline="0"/>
            <a:t> to be used in planning  for patients assigned to the experiemental arm (neurovascular sparing). However,  these neurovascular structures should be contoured for all cases 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321395</xdr:colOff>
      <xdr:row>0</xdr:row>
      <xdr:rowOff>144054</xdr:rowOff>
    </xdr:from>
    <xdr:to>
      <xdr:col>1</xdr:col>
      <xdr:colOff>844485</xdr:colOff>
      <xdr:row>1</xdr:row>
      <xdr:rowOff>274949</xdr:rowOff>
    </xdr:to>
    <xdr:pic>
      <xdr:nvPicPr>
        <xdr:cNvPr id="2" name="Picture 44" descr="UTSWlogo-colorsmall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1395" y="144054"/>
          <a:ext cx="2294740" cy="540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3</xdr:col>
          <xdr:colOff>38100</xdr:colOff>
          <xdr:row>17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89647</xdr:colOff>
      <xdr:row>29</xdr:row>
      <xdr:rowOff>123265</xdr:rowOff>
    </xdr:from>
    <xdr:to>
      <xdr:col>10</xdr:col>
      <xdr:colOff>257735</xdr:colOff>
      <xdr:row>37</xdr:row>
      <xdr:rowOff>134471</xdr:rowOff>
    </xdr:to>
    <xdr:sp macro="" textlink="">
      <xdr:nvSpPr>
        <xdr:cNvPr id="4" name="TextBox 3"/>
        <xdr:cNvSpPr txBox="1"/>
      </xdr:nvSpPr>
      <xdr:spPr>
        <a:xfrm>
          <a:off x="7351059" y="7474324"/>
          <a:ext cx="2095500" cy="1860176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**NOTE**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PTV1_30Gy AND these neurovascular element structures in the red box are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to be used in planning  for patients assigned to the experiemental arm (neurovascular sparing). However,  these neurovascular structures should be contoured for all cases 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opLeftCell="A21" zoomScaleNormal="100" workbookViewId="0">
      <selection activeCell="K22" sqref="K22"/>
    </sheetView>
  </sheetViews>
  <sheetFormatPr defaultRowHeight="12.75" x14ac:dyDescent="0.2"/>
  <cols>
    <col min="1" max="1" width="26.5703125" style="2" customWidth="1"/>
    <col min="2" max="2" width="18.42578125" style="2" customWidth="1"/>
    <col min="3" max="3" width="11.5703125" style="2" customWidth="1"/>
    <col min="4" max="4" width="7.7109375" style="2" customWidth="1"/>
    <col min="5" max="5" width="6.85546875" style="2" customWidth="1"/>
    <col min="6" max="6" width="18.42578125" style="2" customWidth="1"/>
    <col min="7" max="7" width="16.85546875" style="2" customWidth="1"/>
    <col min="8" max="8" width="2.28515625" style="2" customWidth="1"/>
    <col min="9" max="9" width="13.140625" style="2" customWidth="1"/>
    <col min="10" max="10" width="15.85546875" style="2" customWidth="1"/>
    <col min="11" max="11" width="12.7109375" style="2" customWidth="1"/>
    <col min="12" max="12" width="15.28515625" style="2" customWidth="1"/>
    <col min="13" max="16384" width="9.140625" style="2"/>
  </cols>
  <sheetData>
    <row r="1" spans="1:12" ht="32.25" customHeight="1" x14ac:dyDescent="0.2">
      <c r="A1" s="1"/>
      <c r="B1" s="1"/>
      <c r="C1" s="199" t="s">
        <v>55</v>
      </c>
      <c r="D1" s="200"/>
      <c r="E1" s="200"/>
      <c r="F1" s="200"/>
      <c r="G1" s="200"/>
    </row>
    <row r="2" spans="1:12" ht="30.75" customHeight="1" thickBot="1" x14ac:dyDescent="0.25">
      <c r="A2" s="3"/>
      <c r="B2" s="3"/>
      <c r="C2" s="201"/>
      <c r="D2" s="201"/>
      <c r="E2" s="201"/>
      <c r="F2" s="201"/>
      <c r="G2" s="201"/>
      <c r="I2" s="137" t="s">
        <v>33</v>
      </c>
      <c r="J2" s="64">
        <v>43508</v>
      </c>
    </row>
    <row r="3" spans="1:12" ht="18" customHeight="1" thickTop="1" x14ac:dyDescent="0.2">
      <c r="A3" s="5" t="s">
        <v>5</v>
      </c>
      <c r="B3" s="12"/>
      <c r="C3" s="5" t="s">
        <v>0</v>
      </c>
      <c r="D3" s="204"/>
      <c r="E3" s="205"/>
      <c r="F3" s="5" t="s">
        <v>10</v>
      </c>
      <c r="G3" s="49"/>
    </row>
    <row r="4" spans="1:12" ht="18" customHeight="1" x14ac:dyDescent="0.2">
      <c r="A4" s="46" t="s">
        <v>30</v>
      </c>
      <c r="B4" s="54">
        <v>5</v>
      </c>
      <c r="C4" s="6" t="s">
        <v>27</v>
      </c>
      <c r="D4" s="202">
        <v>30</v>
      </c>
      <c r="E4" s="203"/>
      <c r="F4" s="6" t="s">
        <v>31</v>
      </c>
      <c r="G4" s="53">
        <v>45</v>
      </c>
      <c r="I4" s="25" t="s">
        <v>38</v>
      </c>
    </row>
    <row r="5" spans="1:12" ht="18" customHeight="1" thickBot="1" x14ac:dyDescent="0.25">
      <c r="A5" s="47" t="s">
        <v>7</v>
      </c>
      <c r="B5" s="13"/>
      <c r="C5" s="6" t="s">
        <v>4</v>
      </c>
      <c r="D5" s="206"/>
      <c r="E5" s="207"/>
      <c r="F5" s="6" t="s">
        <v>6</v>
      </c>
      <c r="G5" s="48"/>
    </row>
    <row r="6" spans="1:12" ht="26.25" customHeight="1" thickTop="1" thickBot="1" x14ac:dyDescent="0.25">
      <c r="A6" s="9" t="s">
        <v>35</v>
      </c>
      <c r="B6" s="9" t="s">
        <v>12</v>
      </c>
      <c r="C6" s="208" t="s">
        <v>1</v>
      </c>
      <c r="D6" s="209"/>
      <c r="E6" s="10" t="s">
        <v>3</v>
      </c>
      <c r="F6" s="10" t="s">
        <v>2</v>
      </c>
      <c r="G6" s="10" t="s">
        <v>9</v>
      </c>
      <c r="H6" s="4"/>
      <c r="I6" s="11" t="s">
        <v>53</v>
      </c>
      <c r="J6" s="8"/>
      <c r="K6" s="45"/>
      <c r="L6" s="45"/>
    </row>
    <row r="7" spans="1:12" ht="18" customHeight="1" thickTop="1" x14ac:dyDescent="0.2">
      <c r="A7" s="195" t="s">
        <v>37</v>
      </c>
      <c r="B7" s="29" t="s">
        <v>14</v>
      </c>
      <c r="C7" s="193" t="s">
        <v>17</v>
      </c>
      <c r="D7" s="194"/>
      <c r="E7" s="28" t="s">
        <v>16</v>
      </c>
      <c r="F7" s="30"/>
      <c r="G7" s="28" t="str">
        <f>IF(F7&lt;&gt;"",IF(F7&lt;0.6,"No",IF(F7&gt;0.9,"No","Yes")),"")</f>
        <v/>
      </c>
      <c r="H7" s="4"/>
      <c r="I7" s="11"/>
      <c r="J7" s="4"/>
    </row>
    <row r="8" spans="1:12" ht="18" customHeight="1" x14ac:dyDescent="0.2">
      <c r="A8" s="196"/>
      <c r="B8" s="24" t="s">
        <v>18</v>
      </c>
      <c r="C8" s="26" t="s">
        <v>15</v>
      </c>
      <c r="D8" s="27">
        <v>0.95</v>
      </c>
      <c r="E8" s="17" t="s">
        <v>19</v>
      </c>
      <c r="F8" s="23"/>
      <c r="G8" s="24" t="str">
        <f>IF(F8&lt;&gt;"",IF(F8&gt;=D8,"Yes","No"),"")</f>
        <v/>
      </c>
      <c r="H8" s="4"/>
      <c r="I8" s="7" t="s">
        <v>21</v>
      </c>
      <c r="J8" s="4"/>
    </row>
    <row r="9" spans="1:12" ht="18" customHeight="1" x14ac:dyDescent="0.2">
      <c r="A9" s="196"/>
      <c r="B9" s="24" t="s">
        <v>20</v>
      </c>
      <c r="C9" s="26" t="s">
        <v>15</v>
      </c>
      <c r="D9" s="31">
        <f>G4*0.9</f>
        <v>40.5</v>
      </c>
      <c r="E9" s="17" t="s">
        <v>8</v>
      </c>
      <c r="F9" s="21"/>
      <c r="G9" s="24" t="str">
        <f>IF(F9&lt;&gt;"",IF(F9&gt;=D9,"Yes","No"),"")</f>
        <v/>
      </c>
      <c r="H9" s="4"/>
      <c r="I9" s="7" t="s">
        <v>22</v>
      </c>
      <c r="J9" s="7"/>
    </row>
    <row r="10" spans="1:12" ht="18" customHeight="1" x14ac:dyDescent="0.2">
      <c r="A10" s="196"/>
      <c r="B10" s="32" t="s">
        <v>24</v>
      </c>
      <c r="C10" s="18" t="s">
        <v>23</v>
      </c>
      <c r="D10" s="33">
        <v>0.15</v>
      </c>
      <c r="E10" s="34" t="s">
        <v>19</v>
      </c>
      <c r="F10" s="40"/>
      <c r="G10" s="38" t="str">
        <f>IF(F10&lt;&gt;"",IF(F10&lt;=D10,"Yes","No"),"")</f>
        <v/>
      </c>
      <c r="H10" s="4"/>
      <c r="I10" s="7" t="s">
        <v>25</v>
      </c>
      <c r="J10" s="7"/>
    </row>
    <row r="11" spans="1:12" ht="18" customHeight="1" thickBot="1" x14ac:dyDescent="0.25">
      <c r="A11" s="196"/>
      <c r="B11" s="32" t="s">
        <v>28</v>
      </c>
      <c r="C11" s="52" t="s">
        <v>23</v>
      </c>
      <c r="D11" s="39">
        <v>1.3</v>
      </c>
      <c r="E11" s="34"/>
      <c r="F11" s="41"/>
      <c r="G11" s="38" t="str">
        <f>IF(F11&lt;&gt;"",IF(F11&lt;=D11,"Yes","No"),"")</f>
        <v/>
      </c>
      <c r="H11" s="4"/>
      <c r="J11" s="7"/>
    </row>
    <row r="12" spans="1:12" ht="18" customHeight="1" x14ac:dyDescent="0.2">
      <c r="A12" s="213" t="s">
        <v>36</v>
      </c>
      <c r="B12" s="148" t="s">
        <v>14</v>
      </c>
      <c r="C12" s="216" t="s">
        <v>17</v>
      </c>
      <c r="D12" s="217"/>
      <c r="E12" s="149" t="s">
        <v>16</v>
      </c>
      <c r="F12" s="150"/>
      <c r="G12" s="151" t="str">
        <f>IF(F12&lt;&gt;"",IF(F12&lt;0.6,"No",IF(F12&gt;0.9,"No","Yes")),"")</f>
        <v/>
      </c>
      <c r="H12" s="4"/>
      <c r="I12" s="11"/>
      <c r="J12" s="4"/>
    </row>
    <row r="13" spans="1:12" ht="18" customHeight="1" x14ac:dyDescent="0.2">
      <c r="A13" s="214"/>
      <c r="B13" s="129" t="s">
        <v>34</v>
      </c>
      <c r="C13" s="130" t="s">
        <v>15</v>
      </c>
      <c r="D13" s="131">
        <v>0.95</v>
      </c>
      <c r="E13" s="132" t="s">
        <v>19</v>
      </c>
      <c r="F13" s="23"/>
      <c r="G13" s="152" t="str">
        <f>IF(F13&lt;&gt;"",IF(F13&gt;=D13,"Yes","No"),"")</f>
        <v/>
      </c>
      <c r="H13" s="4"/>
      <c r="I13" s="7" t="s">
        <v>21</v>
      </c>
      <c r="J13" s="4"/>
    </row>
    <row r="14" spans="1:12" ht="18" customHeight="1" x14ac:dyDescent="0.2">
      <c r="A14" s="214"/>
      <c r="B14" s="129" t="s">
        <v>20</v>
      </c>
      <c r="C14" s="130" t="s">
        <v>15</v>
      </c>
      <c r="D14" s="133">
        <f>30*0.9</f>
        <v>27</v>
      </c>
      <c r="E14" s="132" t="s">
        <v>8</v>
      </c>
      <c r="F14" s="21"/>
      <c r="G14" s="152" t="str">
        <f>IF(F14&lt;&gt;"",IF(F14&gt;=D14,"Yes","No"),"")</f>
        <v/>
      </c>
      <c r="H14" s="4"/>
      <c r="I14" s="7" t="s">
        <v>22</v>
      </c>
      <c r="J14" s="7"/>
    </row>
    <row r="15" spans="1:12" ht="18" customHeight="1" x14ac:dyDescent="0.2">
      <c r="A15" s="214"/>
      <c r="B15" s="134" t="s">
        <v>24</v>
      </c>
      <c r="C15" s="61" t="s">
        <v>23</v>
      </c>
      <c r="D15" s="135">
        <v>0.15</v>
      </c>
      <c r="E15" s="136" t="s">
        <v>19</v>
      </c>
      <c r="F15" s="40"/>
      <c r="G15" s="153" t="str">
        <f>IF(F15&lt;&gt;"",IF(F15&lt;=D15,"Yes","No"),"")</f>
        <v/>
      </c>
      <c r="H15" s="4"/>
      <c r="I15" s="7" t="s">
        <v>25</v>
      </c>
      <c r="J15" s="7"/>
    </row>
    <row r="16" spans="1:12" ht="18" customHeight="1" thickBot="1" x14ac:dyDescent="0.25">
      <c r="A16" s="215"/>
      <c r="B16" s="154" t="s">
        <v>28</v>
      </c>
      <c r="C16" s="155" t="s">
        <v>23</v>
      </c>
      <c r="D16" s="156">
        <v>1.3</v>
      </c>
      <c r="E16" s="157"/>
      <c r="F16" s="158"/>
      <c r="G16" s="159" t="str">
        <f>IF(F16&lt;&gt;"",IF(F16&lt;=D16,"Yes","No"),"")</f>
        <v/>
      </c>
      <c r="H16" s="4"/>
      <c r="J16" s="7"/>
    </row>
    <row r="17" spans="1:10" ht="24.75" customHeight="1" x14ac:dyDescent="0.2">
      <c r="A17" s="108" t="s">
        <v>39</v>
      </c>
      <c r="B17" s="71" t="s">
        <v>59</v>
      </c>
      <c r="C17" s="106" t="s">
        <v>23</v>
      </c>
      <c r="D17" s="128">
        <v>3</v>
      </c>
      <c r="E17" s="72" t="s">
        <v>13</v>
      </c>
      <c r="F17" s="67"/>
      <c r="G17" s="73" t="str">
        <f t="shared" ref="G17:G24" si="0">IF(F17&lt;&gt;"",IF(F17&lt;=D17,"Yes","No"),"")</f>
        <v/>
      </c>
      <c r="H17" s="4"/>
      <c r="I17" s="7"/>
      <c r="J17" s="4"/>
    </row>
    <row r="18" spans="1:10" ht="18" customHeight="1" x14ac:dyDescent="0.2">
      <c r="A18" s="223" t="s">
        <v>51</v>
      </c>
      <c r="B18" s="15" t="s">
        <v>60</v>
      </c>
      <c r="C18" s="35" t="s">
        <v>23</v>
      </c>
      <c r="D18" s="42">
        <v>0.3</v>
      </c>
      <c r="E18" s="34" t="s">
        <v>19</v>
      </c>
      <c r="F18" s="43"/>
      <c r="G18" s="37" t="str">
        <f t="shared" si="0"/>
        <v/>
      </c>
      <c r="H18" s="4"/>
      <c r="I18" s="7"/>
      <c r="J18" s="4"/>
    </row>
    <row r="19" spans="1:10" ht="18" customHeight="1" thickBot="1" x14ac:dyDescent="0.25">
      <c r="A19" s="224"/>
      <c r="B19" s="75" t="s">
        <v>61</v>
      </c>
      <c r="C19" s="76" t="s">
        <v>23</v>
      </c>
      <c r="D19" s="77">
        <v>0.5</v>
      </c>
      <c r="E19" s="34" t="s">
        <v>19</v>
      </c>
      <c r="F19" s="79"/>
      <c r="G19" s="80" t="str">
        <f t="shared" si="0"/>
        <v/>
      </c>
      <c r="I19" s="7"/>
    </row>
    <row r="20" spans="1:10" ht="18" customHeight="1" thickTop="1" x14ac:dyDescent="0.2">
      <c r="A20" s="225" t="s">
        <v>56</v>
      </c>
      <c r="B20" s="28" t="s">
        <v>62</v>
      </c>
      <c r="C20" s="81" t="s">
        <v>23</v>
      </c>
      <c r="D20" s="82">
        <v>10</v>
      </c>
      <c r="E20" s="83" t="s">
        <v>13</v>
      </c>
      <c r="F20" s="84"/>
      <c r="G20" s="29" t="str">
        <f t="shared" si="0"/>
        <v/>
      </c>
      <c r="H20" s="4"/>
      <c r="I20" s="7"/>
      <c r="J20" s="4"/>
    </row>
    <row r="21" spans="1:10" ht="18" customHeight="1" thickBot="1" x14ac:dyDescent="0.25">
      <c r="A21" s="226"/>
      <c r="B21" s="85" t="s">
        <v>11</v>
      </c>
      <c r="C21" s="86" t="s">
        <v>23</v>
      </c>
      <c r="D21" s="87">
        <v>30</v>
      </c>
      <c r="E21" s="69" t="s">
        <v>8</v>
      </c>
      <c r="F21" s="88"/>
      <c r="G21" s="70" t="str">
        <f t="shared" si="0"/>
        <v/>
      </c>
      <c r="I21" s="7"/>
    </row>
    <row r="22" spans="1:10" ht="18" customHeight="1" thickTop="1" x14ac:dyDescent="0.2">
      <c r="A22" s="211" t="s">
        <v>52</v>
      </c>
      <c r="B22" s="74" t="s">
        <v>63</v>
      </c>
      <c r="C22" s="90" t="s">
        <v>23</v>
      </c>
      <c r="D22" s="91">
        <v>10</v>
      </c>
      <c r="E22" s="92" t="s">
        <v>13</v>
      </c>
      <c r="F22" s="93"/>
      <c r="G22" s="94" t="str">
        <f t="shared" si="0"/>
        <v/>
      </c>
      <c r="I22" s="7"/>
    </row>
    <row r="23" spans="1:10" ht="18" customHeight="1" thickBot="1" x14ac:dyDescent="0.25">
      <c r="A23" s="212"/>
      <c r="B23" s="95" t="s">
        <v>11</v>
      </c>
      <c r="C23" s="96" t="s">
        <v>23</v>
      </c>
      <c r="D23" s="97">
        <v>29</v>
      </c>
      <c r="E23" s="78" t="s">
        <v>8</v>
      </c>
      <c r="F23" s="88"/>
      <c r="G23" s="80" t="str">
        <f t="shared" si="0"/>
        <v/>
      </c>
      <c r="I23" s="7"/>
    </row>
    <row r="24" spans="1:10" ht="23.25" customHeight="1" thickTop="1" thickBot="1" x14ac:dyDescent="0.25">
      <c r="A24" s="117" t="s">
        <v>40</v>
      </c>
      <c r="B24" s="118" t="s">
        <v>11</v>
      </c>
      <c r="C24" s="119" t="s">
        <v>23</v>
      </c>
      <c r="D24" s="120">
        <f>1.05*G4</f>
        <v>47.25</v>
      </c>
      <c r="E24" s="121" t="s">
        <v>8</v>
      </c>
      <c r="F24" s="107"/>
      <c r="G24" s="122" t="str">
        <f t="shared" si="0"/>
        <v/>
      </c>
      <c r="H24" s="4"/>
      <c r="I24" s="7"/>
      <c r="J24" s="4"/>
    </row>
    <row r="25" spans="1:10" ht="18" customHeight="1" thickTop="1" x14ac:dyDescent="0.2">
      <c r="A25" s="197" t="s">
        <v>41</v>
      </c>
      <c r="B25" s="98" t="s">
        <v>64</v>
      </c>
      <c r="C25" s="102" t="s">
        <v>23</v>
      </c>
      <c r="D25" s="103">
        <v>50</v>
      </c>
      <c r="E25" s="104" t="s">
        <v>13</v>
      </c>
      <c r="F25" s="67"/>
      <c r="G25" s="99" t="str">
        <f t="shared" ref="G25:G38" si="1">IF(F25&lt;&gt;"",IF(F25&lt;=D25,"Yes","No"),"")</f>
        <v/>
      </c>
      <c r="I25" s="7"/>
    </row>
    <row r="26" spans="1:10" ht="18" customHeight="1" thickBot="1" x14ac:dyDescent="0.25">
      <c r="A26" s="198"/>
      <c r="B26" s="113" t="s">
        <v>11</v>
      </c>
      <c r="C26" s="114" t="s">
        <v>23</v>
      </c>
      <c r="D26" s="115">
        <f>1.05*G4</f>
        <v>47.25</v>
      </c>
      <c r="E26" s="116" t="s">
        <v>8</v>
      </c>
      <c r="F26" s="88"/>
      <c r="G26" s="112" t="str">
        <f t="shared" si="1"/>
        <v/>
      </c>
      <c r="H26" s="4"/>
      <c r="I26" s="7"/>
      <c r="J26" s="4"/>
    </row>
    <row r="27" spans="1:10" ht="24.75" customHeight="1" thickTop="1" thickBot="1" x14ac:dyDescent="0.25">
      <c r="A27" s="109" t="s">
        <v>42</v>
      </c>
      <c r="B27" s="123" t="s">
        <v>65</v>
      </c>
      <c r="C27" s="124" t="s">
        <v>23</v>
      </c>
      <c r="D27" s="125">
        <v>10</v>
      </c>
      <c r="E27" s="126" t="s">
        <v>13</v>
      </c>
      <c r="F27" s="101"/>
      <c r="G27" s="127" t="str">
        <f t="shared" si="1"/>
        <v/>
      </c>
      <c r="I27" s="7"/>
    </row>
    <row r="28" spans="1:10" ht="27" customHeight="1" thickTop="1" thickBot="1" x14ac:dyDescent="0.25">
      <c r="A28" s="161" t="s">
        <v>44</v>
      </c>
      <c r="B28" s="89" t="s">
        <v>11</v>
      </c>
      <c r="C28" s="65" t="s">
        <v>23</v>
      </c>
      <c r="D28" s="105">
        <v>20</v>
      </c>
      <c r="E28" s="66" t="s">
        <v>8</v>
      </c>
      <c r="F28" s="67"/>
      <c r="G28" s="36" t="str">
        <f>IF(F28&lt;&gt;"",IF(F28&lt;=D28,"Yes","No"),"")</f>
        <v/>
      </c>
      <c r="I28" s="7"/>
    </row>
    <row r="29" spans="1:10" ht="18" customHeight="1" thickTop="1" x14ac:dyDescent="0.2">
      <c r="A29" s="220" t="s">
        <v>43</v>
      </c>
      <c r="B29" s="138" t="s">
        <v>29</v>
      </c>
      <c r="C29" s="139" t="s">
        <v>23</v>
      </c>
      <c r="D29" s="140">
        <v>3</v>
      </c>
      <c r="E29" s="141" t="s">
        <v>13</v>
      </c>
      <c r="F29" s="142"/>
      <c r="G29" s="143" t="str">
        <f t="shared" si="1"/>
        <v/>
      </c>
      <c r="I29" s="7"/>
    </row>
    <row r="30" spans="1:10" ht="18" customHeight="1" x14ac:dyDescent="0.2">
      <c r="A30" s="221"/>
      <c r="B30" s="50" t="s">
        <v>32</v>
      </c>
      <c r="C30" s="22" t="s">
        <v>23</v>
      </c>
      <c r="D30" s="19">
        <v>10</v>
      </c>
      <c r="E30" s="51" t="s">
        <v>8</v>
      </c>
      <c r="F30" s="44"/>
      <c r="G30" s="144"/>
      <c r="I30" s="7"/>
    </row>
    <row r="31" spans="1:10" ht="21.75" customHeight="1" thickBot="1" x14ac:dyDescent="0.25">
      <c r="A31" s="222"/>
      <c r="B31" s="85" t="s">
        <v>11</v>
      </c>
      <c r="C31" s="68" t="s">
        <v>23</v>
      </c>
      <c r="D31" s="100">
        <v>31.5</v>
      </c>
      <c r="E31" s="69" t="s">
        <v>8</v>
      </c>
      <c r="F31" s="88"/>
      <c r="G31" s="145" t="str">
        <f t="shared" si="1"/>
        <v/>
      </c>
      <c r="H31" s="4"/>
      <c r="I31" s="7"/>
      <c r="J31" s="4"/>
    </row>
    <row r="32" spans="1:10" ht="18" customHeight="1" thickTop="1" x14ac:dyDescent="0.2">
      <c r="A32" s="227" t="s">
        <v>45</v>
      </c>
      <c r="B32" s="98" t="s">
        <v>66</v>
      </c>
      <c r="C32" s="102" t="s">
        <v>23</v>
      </c>
      <c r="D32" s="103">
        <v>3</v>
      </c>
      <c r="E32" s="104" t="s">
        <v>13</v>
      </c>
      <c r="F32" s="55"/>
      <c r="G32" s="146" t="str">
        <f t="shared" si="1"/>
        <v/>
      </c>
      <c r="H32" s="4"/>
      <c r="I32" s="7"/>
      <c r="J32" s="4"/>
    </row>
    <row r="33" spans="1:10" ht="18" customHeight="1" x14ac:dyDescent="0.2">
      <c r="A33" s="227"/>
      <c r="B33" s="58" t="s">
        <v>32</v>
      </c>
      <c r="C33" s="56" t="s">
        <v>23</v>
      </c>
      <c r="D33" s="57">
        <v>15</v>
      </c>
      <c r="E33" s="59" t="s">
        <v>8</v>
      </c>
      <c r="F33" s="55"/>
      <c r="G33" s="147" t="str">
        <f t="shared" si="1"/>
        <v/>
      </c>
      <c r="H33" s="4"/>
      <c r="I33" s="7"/>
      <c r="J33" s="4"/>
    </row>
    <row r="34" spans="1:10" ht="18" customHeight="1" x14ac:dyDescent="0.2">
      <c r="A34" s="228"/>
      <c r="B34" s="60" t="s">
        <v>11</v>
      </c>
      <c r="C34" s="61" t="s">
        <v>23</v>
      </c>
      <c r="D34" s="57">
        <v>25</v>
      </c>
      <c r="E34" s="62" t="s">
        <v>8</v>
      </c>
      <c r="F34" s="55"/>
      <c r="G34" s="147" t="str">
        <f t="shared" si="1"/>
        <v/>
      </c>
      <c r="H34" s="4"/>
      <c r="I34" s="7"/>
      <c r="J34" s="4"/>
    </row>
    <row r="35" spans="1:10" ht="18" customHeight="1" x14ac:dyDescent="0.2">
      <c r="A35" s="229" t="s">
        <v>47</v>
      </c>
      <c r="B35" s="14" t="s">
        <v>67</v>
      </c>
      <c r="C35" s="22" t="s">
        <v>23</v>
      </c>
      <c r="D35" s="19">
        <v>3</v>
      </c>
      <c r="E35" s="16" t="s">
        <v>13</v>
      </c>
      <c r="F35" s="20"/>
      <c r="G35" s="144" t="str">
        <f t="shared" si="1"/>
        <v/>
      </c>
      <c r="H35" s="4"/>
      <c r="I35" s="7"/>
      <c r="J35" s="4"/>
    </row>
    <row r="36" spans="1:10" ht="18" customHeight="1" x14ac:dyDescent="0.2">
      <c r="A36" s="230"/>
      <c r="B36" s="50" t="s">
        <v>32</v>
      </c>
      <c r="C36" s="22" t="s">
        <v>23</v>
      </c>
      <c r="D36" s="19">
        <v>10</v>
      </c>
      <c r="E36" s="51" t="s">
        <v>8</v>
      </c>
      <c r="F36" s="55"/>
      <c r="G36" s="144" t="str">
        <f t="shared" si="1"/>
        <v/>
      </c>
      <c r="H36" s="4"/>
      <c r="I36" s="7"/>
      <c r="J36" s="4"/>
    </row>
    <row r="37" spans="1:10" ht="18" customHeight="1" thickBot="1" x14ac:dyDescent="0.25">
      <c r="A37" s="231"/>
      <c r="B37" s="85" t="s">
        <v>11</v>
      </c>
      <c r="C37" s="68" t="s">
        <v>23</v>
      </c>
      <c r="D37" s="100">
        <v>20</v>
      </c>
      <c r="E37" s="69" t="s">
        <v>8</v>
      </c>
      <c r="F37" s="101"/>
      <c r="G37" s="145" t="str">
        <f t="shared" si="1"/>
        <v/>
      </c>
      <c r="H37" s="4"/>
      <c r="I37" s="7"/>
      <c r="J37" s="4"/>
    </row>
    <row r="38" spans="1:10" ht="43.5" customHeight="1" thickTop="1" x14ac:dyDescent="0.2">
      <c r="A38" s="160" t="s">
        <v>57</v>
      </c>
      <c r="B38" s="60" t="s">
        <v>11</v>
      </c>
      <c r="C38" s="61" t="s">
        <v>23</v>
      </c>
      <c r="D38" s="163">
        <v>47.25</v>
      </c>
      <c r="E38" s="63" t="s">
        <v>8</v>
      </c>
      <c r="F38" s="20"/>
      <c r="G38" s="147" t="str">
        <f t="shared" si="1"/>
        <v/>
      </c>
      <c r="H38" s="4"/>
      <c r="I38" s="7"/>
      <c r="J38" s="4"/>
    </row>
    <row r="39" spans="1:10" ht="18" customHeight="1" x14ac:dyDescent="0.2">
      <c r="A39" s="232" t="s">
        <v>46</v>
      </c>
      <c r="B39" s="14" t="s">
        <v>62</v>
      </c>
      <c r="C39" s="165" t="s">
        <v>23</v>
      </c>
      <c r="D39" s="166">
        <v>3</v>
      </c>
      <c r="E39" s="167" t="s">
        <v>13</v>
      </c>
      <c r="F39" s="20"/>
      <c r="G39" s="144" t="str">
        <f t="shared" ref="G39:G40" si="2">IF(F39&lt;&gt;"",IF(F39&lt;=D39,"Yes","No"),"")</f>
        <v/>
      </c>
      <c r="H39" s="4"/>
      <c r="I39" s="7"/>
      <c r="J39" s="4"/>
    </row>
    <row r="40" spans="1:10" ht="18" customHeight="1" x14ac:dyDescent="0.2">
      <c r="A40" s="228"/>
      <c r="B40" s="173" t="s">
        <v>11</v>
      </c>
      <c r="C40" s="18" t="s">
        <v>23</v>
      </c>
      <c r="D40" s="174">
        <f>D4*1.05</f>
        <v>31.5</v>
      </c>
      <c r="E40" s="175" t="s">
        <v>8</v>
      </c>
      <c r="F40" s="20"/>
      <c r="G40" s="176" t="str">
        <f t="shared" si="2"/>
        <v/>
      </c>
      <c r="H40" s="4"/>
      <c r="I40" s="7"/>
      <c r="J40" s="4"/>
    </row>
    <row r="41" spans="1:10" ht="33" customHeight="1" thickBot="1" x14ac:dyDescent="0.25">
      <c r="A41" s="168" t="s">
        <v>50</v>
      </c>
      <c r="B41" s="169" t="s">
        <v>65</v>
      </c>
      <c r="C41" s="177" t="s">
        <v>15</v>
      </c>
      <c r="D41" s="237">
        <v>0.95</v>
      </c>
      <c r="E41" s="170" t="s">
        <v>19</v>
      </c>
      <c r="F41" s="171"/>
      <c r="G41" s="172"/>
      <c r="H41" s="4"/>
      <c r="I41" s="7"/>
      <c r="J41" s="4"/>
    </row>
    <row r="42" spans="1:10" ht="13.5" thickTop="1" x14ac:dyDescent="0.2">
      <c r="A42" s="25" t="s">
        <v>26</v>
      </c>
    </row>
    <row r="43" spans="1:10" x14ac:dyDescent="0.2">
      <c r="A43" s="218"/>
      <c r="B43" s="219"/>
      <c r="C43" s="219"/>
      <c r="D43" s="219"/>
      <c r="E43" s="219"/>
      <c r="F43" s="219"/>
      <c r="G43" s="219"/>
    </row>
    <row r="45" spans="1:10" ht="41.25" customHeight="1" x14ac:dyDescent="0.2">
      <c r="A45" s="111" t="s">
        <v>48</v>
      </c>
      <c r="B45" s="210"/>
      <c r="C45" s="210"/>
      <c r="D45" s="210"/>
      <c r="E45" s="210"/>
    </row>
    <row r="46" spans="1:10" ht="13.5" customHeight="1" x14ac:dyDescent="0.2">
      <c r="A46" s="233" t="s">
        <v>49</v>
      </c>
      <c r="B46" s="210"/>
      <c r="C46" s="210"/>
      <c r="D46" s="210"/>
      <c r="E46" s="210"/>
    </row>
    <row r="47" spans="1:10" ht="14.25" customHeight="1" x14ac:dyDescent="0.2">
      <c r="A47" s="234"/>
      <c r="B47" s="210"/>
      <c r="C47" s="210"/>
      <c r="D47" s="210"/>
      <c r="E47" s="210"/>
    </row>
    <row r="48" spans="1:10" ht="14.25" customHeight="1" x14ac:dyDescent="0.2">
      <c r="A48" s="234"/>
      <c r="B48" s="210"/>
      <c r="C48" s="210"/>
      <c r="D48" s="210"/>
      <c r="E48" s="210"/>
    </row>
    <row r="49" spans="1:5" ht="14.25" customHeight="1" x14ac:dyDescent="0.2">
      <c r="A49" s="234"/>
      <c r="B49" s="210"/>
      <c r="C49" s="210"/>
      <c r="D49" s="210"/>
      <c r="E49" s="210"/>
    </row>
    <row r="50" spans="1:5" x14ac:dyDescent="0.2">
      <c r="A50" s="234"/>
      <c r="B50" s="210"/>
      <c r="C50" s="210"/>
      <c r="D50" s="210"/>
      <c r="E50" s="210"/>
    </row>
    <row r="51" spans="1:5" x14ac:dyDescent="0.2">
      <c r="A51" s="110"/>
    </row>
  </sheetData>
  <mergeCells count="20">
    <mergeCell ref="B45:E50"/>
    <mergeCell ref="A22:A23"/>
    <mergeCell ref="A12:A16"/>
    <mergeCell ref="C12:D12"/>
    <mergeCell ref="A43:G43"/>
    <mergeCell ref="A29:A31"/>
    <mergeCell ref="A18:A19"/>
    <mergeCell ref="A20:A21"/>
    <mergeCell ref="A32:A34"/>
    <mergeCell ref="A35:A37"/>
    <mergeCell ref="A39:A40"/>
    <mergeCell ref="A46:A50"/>
    <mergeCell ref="C7:D7"/>
    <mergeCell ref="A7:A11"/>
    <mergeCell ref="A25:A26"/>
    <mergeCell ref="C1:G2"/>
    <mergeCell ref="D4:E4"/>
    <mergeCell ref="D3:E3"/>
    <mergeCell ref="D5:E5"/>
    <mergeCell ref="C6:D6"/>
  </mergeCells>
  <phoneticPr fontId="1" type="noConversion"/>
  <pageMargins left="0.75" right="0.75" top="1" bottom="1" header="0.5" footer="0.5"/>
  <pageSetup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3</xdr:col>
                <xdr:colOff>38100</xdr:colOff>
                <xdr:row>17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Normal="100" workbookViewId="0">
      <selection activeCell="E41" sqref="E41"/>
    </sheetView>
  </sheetViews>
  <sheetFormatPr defaultRowHeight="12.75" x14ac:dyDescent="0.2"/>
  <cols>
    <col min="1" max="1" width="26.5703125" style="2" customWidth="1"/>
    <col min="2" max="2" width="18.42578125" style="2" customWidth="1"/>
    <col min="3" max="3" width="11.5703125" style="2" customWidth="1"/>
    <col min="4" max="4" width="7.7109375" style="2" customWidth="1"/>
    <col min="5" max="5" width="6.85546875" style="2" customWidth="1"/>
    <col min="6" max="6" width="18.42578125" style="2" customWidth="1"/>
    <col min="7" max="7" width="16.85546875" style="2" customWidth="1"/>
    <col min="8" max="8" width="2.28515625" style="2" customWidth="1"/>
    <col min="9" max="9" width="13.140625" style="2" customWidth="1"/>
    <col min="10" max="10" width="15.85546875" style="2" customWidth="1"/>
    <col min="11" max="11" width="12.7109375" style="2" customWidth="1"/>
    <col min="12" max="12" width="15.28515625" style="2" customWidth="1"/>
    <col min="13" max="16384" width="9.140625" style="2"/>
  </cols>
  <sheetData>
    <row r="1" spans="1:12" ht="32.25" customHeight="1" x14ac:dyDescent="0.2">
      <c r="A1" s="1"/>
      <c r="B1" s="1"/>
      <c r="C1" s="199" t="s">
        <v>54</v>
      </c>
      <c r="D1" s="200"/>
      <c r="E1" s="200"/>
      <c r="F1" s="200"/>
      <c r="G1" s="200"/>
    </row>
    <row r="2" spans="1:12" ht="30.75" customHeight="1" thickBot="1" x14ac:dyDescent="0.25">
      <c r="A2" s="3"/>
      <c r="B2" s="3"/>
      <c r="C2" s="201"/>
      <c r="D2" s="201"/>
      <c r="E2" s="201"/>
      <c r="F2" s="201"/>
      <c r="G2" s="201"/>
      <c r="I2" s="137" t="s">
        <v>33</v>
      </c>
      <c r="J2" s="64">
        <v>43508</v>
      </c>
    </row>
    <row r="3" spans="1:12" ht="18" customHeight="1" thickTop="1" x14ac:dyDescent="0.2">
      <c r="A3" s="5" t="s">
        <v>5</v>
      </c>
      <c r="B3" s="12"/>
      <c r="C3" s="5" t="s">
        <v>0</v>
      </c>
      <c r="D3" s="204"/>
      <c r="E3" s="205"/>
      <c r="F3" s="5" t="s">
        <v>10</v>
      </c>
      <c r="G3" s="49"/>
    </row>
    <row r="4" spans="1:12" ht="18" customHeight="1" x14ac:dyDescent="0.2">
      <c r="A4" s="46" t="s">
        <v>30</v>
      </c>
      <c r="B4" s="54">
        <v>5</v>
      </c>
      <c r="C4" s="6" t="s">
        <v>27</v>
      </c>
      <c r="D4" s="202">
        <v>30</v>
      </c>
      <c r="E4" s="203"/>
      <c r="F4" s="6" t="s">
        <v>31</v>
      </c>
      <c r="G4" s="53">
        <v>40</v>
      </c>
      <c r="I4" s="25" t="s">
        <v>38</v>
      </c>
    </row>
    <row r="5" spans="1:12" ht="18" customHeight="1" thickBot="1" x14ac:dyDescent="0.25">
      <c r="A5" s="47" t="s">
        <v>7</v>
      </c>
      <c r="B5" s="13"/>
      <c r="C5" s="6" t="s">
        <v>4</v>
      </c>
      <c r="D5" s="206"/>
      <c r="E5" s="207"/>
      <c r="F5" s="6" t="s">
        <v>6</v>
      </c>
      <c r="G5" s="48"/>
    </row>
    <row r="6" spans="1:12" ht="26.25" customHeight="1" thickTop="1" thickBot="1" x14ac:dyDescent="0.25">
      <c r="A6" s="9" t="s">
        <v>35</v>
      </c>
      <c r="B6" s="9" t="s">
        <v>12</v>
      </c>
      <c r="C6" s="208" t="s">
        <v>1</v>
      </c>
      <c r="D6" s="209"/>
      <c r="E6" s="10" t="s">
        <v>3</v>
      </c>
      <c r="F6" s="10" t="s">
        <v>2</v>
      </c>
      <c r="G6" s="10" t="s">
        <v>9</v>
      </c>
      <c r="H6" s="4"/>
      <c r="I6" s="11" t="s">
        <v>53</v>
      </c>
      <c r="J6" s="8"/>
      <c r="K6" s="45"/>
      <c r="L6" s="45"/>
    </row>
    <row r="7" spans="1:12" ht="18" customHeight="1" thickTop="1" x14ac:dyDescent="0.2">
      <c r="A7" s="195" t="s">
        <v>37</v>
      </c>
      <c r="B7" s="29" t="s">
        <v>14</v>
      </c>
      <c r="C7" s="193" t="s">
        <v>17</v>
      </c>
      <c r="D7" s="194"/>
      <c r="E7" s="28" t="s">
        <v>16</v>
      </c>
      <c r="F7" s="30"/>
      <c r="G7" s="28" t="str">
        <f>IF(F7&lt;&gt;"",IF(F7&lt;0.6,"No",IF(F7&gt;0.9,"No","Yes")),"")</f>
        <v/>
      </c>
      <c r="H7" s="4"/>
      <c r="I7" s="11"/>
      <c r="J7" s="4"/>
    </row>
    <row r="8" spans="1:12" ht="18" customHeight="1" x14ac:dyDescent="0.2">
      <c r="A8" s="196"/>
      <c r="B8" s="24" t="s">
        <v>18</v>
      </c>
      <c r="C8" s="26" t="s">
        <v>15</v>
      </c>
      <c r="D8" s="27">
        <v>0.95</v>
      </c>
      <c r="E8" s="17" t="s">
        <v>19</v>
      </c>
      <c r="F8" s="23"/>
      <c r="G8" s="24" t="str">
        <f>IF(F8&lt;&gt;"",IF(F8&gt;=D8,"Yes","No"),"")</f>
        <v/>
      </c>
      <c r="H8" s="4"/>
      <c r="I8" s="7" t="s">
        <v>21</v>
      </c>
      <c r="J8" s="4"/>
    </row>
    <row r="9" spans="1:12" ht="18" customHeight="1" x14ac:dyDescent="0.2">
      <c r="A9" s="196"/>
      <c r="B9" s="24" t="s">
        <v>20</v>
      </c>
      <c r="C9" s="26" t="s">
        <v>15</v>
      </c>
      <c r="D9" s="31">
        <f>G4*0.9</f>
        <v>36</v>
      </c>
      <c r="E9" s="17" t="s">
        <v>8</v>
      </c>
      <c r="F9" s="21"/>
      <c r="G9" s="24" t="str">
        <f>IF(F9&lt;&gt;"",IF(F9&gt;=D9,"Yes","No"),"")</f>
        <v/>
      </c>
      <c r="H9" s="4"/>
      <c r="I9" s="7" t="s">
        <v>22</v>
      </c>
      <c r="J9" s="7"/>
    </row>
    <row r="10" spans="1:12" ht="18" customHeight="1" x14ac:dyDescent="0.2">
      <c r="A10" s="196"/>
      <c r="B10" s="32" t="s">
        <v>24</v>
      </c>
      <c r="C10" s="18" t="s">
        <v>23</v>
      </c>
      <c r="D10" s="33">
        <v>0.15</v>
      </c>
      <c r="E10" s="34" t="s">
        <v>19</v>
      </c>
      <c r="F10" s="40"/>
      <c r="G10" s="38" t="str">
        <f>IF(F10&lt;&gt;"",IF(F10&lt;=D10,"Yes","No"),"")</f>
        <v/>
      </c>
      <c r="H10" s="4"/>
      <c r="I10" s="7" t="s">
        <v>25</v>
      </c>
      <c r="J10" s="7"/>
    </row>
    <row r="11" spans="1:12" ht="18" customHeight="1" thickBot="1" x14ac:dyDescent="0.25">
      <c r="A11" s="196"/>
      <c r="B11" s="32" t="s">
        <v>28</v>
      </c>
      <c r="C11" s="52" t="s">
        <v>23</v>
      </c>
      <c r="D11" s="39">
        <v>1.3</v>
      </c>
      <c r="E11" s="34"/>
      <c r="F11" s="41"/>
      <c r="G11" s="38" t="str">
        <f>IF(F11&lt;&gt;"",IF(F11&lt;=D11,"Yes","No"),"")</f>
        <v/>
      </c>
      <c r="H11" s="4"/>
      <c r="J11" s="7"/>
    </row>
    <row r="12" spans="1:12" ht="18" customHeight="1" x14ac:dyDescent="0.2">
      <c r="A12" s="213" t="s">
        <v>36</v>
      </c>
      <c r="B12" s="148" t="s">
        <v>14</v>
      </c>
      <c r="C12" s="216" t="s">
        <v>17</v>
      </c>
      <c r="D12" s="217"/>
      <c r="E12" s="149" t="s">
        <v>16</v>
      </c>
      <c r="F12" s="150"/>
      <c r="G12" s="151" t="str">
        <f>IF(F12&lt;&gt;"",IF(F12&lt;0.6,"No",IF(F12&gt;0.9,"No","Yes")),"")</f>
        <v/>
      </c>
      <c r="H12" s="4"/>
      <c r="I12" s="11"/>
      <c r="J12" s="4"/>
    </row>
    <row r="13" spans="1:12" ht="18" customHeight="1" x14ac:dyDescent="0.2">
      <c r="A13" s="214"/>
      <c r="B13" s="129" t="s">
        <v>34</v>
      </c>
      <c r="C13" s="130" t="s">
        <v>15</v>
      </c>
      <c r="D13" s="131">
        <v>0.95</v>
      </c>
      <c r="E13" s="132" t="s">
        <v>19</v>
      </c>
      <c r="F13" s="23"/>
      <c r="G13" s="152" t="str">
        <f>IF(F13&lt;&gt;"",IF(F13&gt;=D13,"Yes","No"),"")</f>
        <v/>
      </c>
      <c r="H13" s="4"/>
      <c r="I13" s="7" t="s">
        <v>21</v>
      </c>
      <c r="J13" s="4"/>
    </row>
    <row r="14" spans="1:12" ht="18" customHeight="1" x14ac:dyDescent="0.2">
      <c r="A14" s="214"/>
      <c r="B14" s="129" t="s">
        <v>20</v>
      </c>
      <c r="C14" s="130" t="s">
        <v>15</v>
      </c>
      <c r="D14" s="133">
        <f>30*0.9</f>
        <v>27</v>
      </c>
      <c r="E14" s="132" t="s">
        <v>8</v>
      </c>
      <c r="F14" s="21"/>
      <c r="G14" s="152" t="str">
        <f>IF(F14&lt;&gt;"",IF(F14&gt;=D14,"Yes","No"),"")</f>
        <v/>
      </c>
      <c r="H14" s="4"/>
      <c r="I14" s="7" t="s">
        <v>22</v>
      </c>
      <c r="J14" s="7"/>
    </row>
    <row r="15" spans="1:12" ht="18" customHeight="1" x14ac:dyDescent="0.2">
      <c r="A15" s="214"/>
      <c r="B15" s="134" t="s">
        <v>24</v>
      </c>
      <c r="C15" s="61" t="s">
        <v>23</v>
      </c>
      <c r="D15" s="135">
        <v>0.15</v>
      </c>
      <c r="E15" s="136" t="s">
        <v>19</v>
      </c>
      <c r="F15" s="40"/>
      <c r="G15" s="153" t="str">
        <f>IF(F15&lt;&gt;"",IF(F15&lt;=D15,"Yes","No"),"")</f>
        <v/>
      </c>
      <c r="H15" s="4"/>
      <c r="I15" s="7" t="s">
        <v>25</v>
      </c>
      <c r="J15" s="7"/>
    </row>
    <row r="16" spans="1:12" ht="18" customHeight="1" thickBot="1" x14ac:dyDescent="0.25">
      <c r="A16" s="215"/>
      <c r="B16" s="154" t="s">
        <v>28</v>
      </c>
      <c r="C16" s="155" t="s">
        <v>23</v>
      </c>
      <c r="D16" s="156">
        <v>1.3</v>
      </c>
      <c r="E16" s="157"/>
      <c r="F16" s="158"/>
      <c r="G16" s="159" t="str">
        <f>IF(F16&lt;&gt;"",IF(F16&lt;=D16,"Yes","No"),"")</f>
        <v/>
      </c>
      <c r="H16" s="4"/>
      <c r="J16" s="7"/>
    </row>
    <row r="17" spans="1:10" ht="24.75" customHeight="1" x14ac:dyDescent="0.2">
      <c r="A17" s="108" t="s">
        <v>39</v>
      </c>
      <c r="B17" s="71" t="s">
        <v>59</v>
      </c>
      <c r="C17" s="106" t="s">
        <v>23</v>
      </c>
      <c r="D17" s="128">
        <v>3</v>
      </c>
      <c r="E17" s="72" t="s">
        <v>13</v>
      </c>
      <c r="F17" s="67"/>
      <c r="G17" s="73" t="str">
        <f t="shared" ref="G17:G40" si="0">IF(F17&lt;&gt;"",IF(F17&lt;=D17,"Yes","No"),"")</f>
        <v/>
      </c>
      <c r="H17" s="4"/>
      <c r="I17" s="7"/>
      <c r="J17" s="4"/>
    </row>
    <row r="18" spans="1:10" ht="18" customHeight="1" x14ac:dyDescent="0.2">
      <c r="A18" s="223" t="s">
        <v>51</v>
      </c>
      <c r="B18" s="15" t="s">
        <v>60</v>
      </c>
      <c r="C18" s="35" t="s">
        <v>23</v>
      </c>
      <c r="D18" s="42">
        <v>0.3</v>
      </c>
      <c r="E18" s="34" t="s">
        <v>19</v>
      </c>
      <c r="F18" s="43"/>
      <c r="G18" s="37" t="str">
        <f t="shared" si="0"/>
        <v/>
      </c>
      <c r="H18" s="4"/>
      <c r="I18" s="7"/>
      <c r="J18" s="4"/>
    </row>
    <row r="19" spans="1:10" ht="18" customHeight="1" thickBot="1" x14ac:dyDescent="0.25">
      <c r="A19" s="224"/>
      <c r="B19" s="75" t="s">
        <v>61</v>
      </c>
      <c r="C19" s="76" t="s">
        <v>23</v>
      </c>
      <c r="D19" s="77">
        <v>0.5</v>
      </c>
      <c r="E19" s="34" t="s">
        <v>19</v>
      </c>
      <c r="F19" s="79"/>
      <c r="G19" s="80" t="str">
        <f t="shared" si="0"/>
        <v/>
      </c>
      <c r="I19" s="7"/>
    </row>
    <row r="20" spans="1:10" ht="18" customHeight="1" thickTop="1" x14ac:dyDescent="0.2">
      <c r="A20" s="225" t="s">
        <v>56</v>
      </c>
      <c r="B20" s="28" t="s">
        <v>62</v>
      </c>
      <c r="C20" s="81" t="s">
        <v>23</v>
      </c>
      <c r="D20" s="82">
        <v>10</v>
      </c>
      <c r="E20" s="83" t="s">
        <v>13</v>
      </c>
      <c r="F20" s="84"/>
      <c r="G20" s="29" t="str">
        <f t="shared" si="0"/>
        <v/>
      </c>
      <c r="H20" s="4"/>
      <c r="I20" s="7"/>
      <c r="J20" s="4"/>
    </row>
    <row r="21" spans="1:10" ht="18" customHeight="1" thickBot="1" x14ac:dyDescent="0.25">
      <c r="A21" s="226"/>
      <c r="B21" s="85" t="s">
        <v>11</v>
      </c>
      <c r="C21" s="86" t="s">
        <v>23</v>
      </c>
      <c r="D21" s="87">
        <v>30</v>
      </c>
      <c r="E21" s="69" t="s">
        <v>8</v>
      </c>
      <c r="F21" s="88"/>
      <c r="G21" s="70" t="str">
        <f t="shared" si="0"/>
        <v/>
      </c>
      <c r="I21" s="7"/>
    </row>
    <row r="22" spans="1:10" ht="18" customHeight="1" thickTop="1" x14ac:dyDescent="0.2">
      <c r="A22" s="211" t="s">
        <v>52</v>
      </c>
      <c r="B22" s="74" t="s">
        <v>63</v>
      </c>
      <c r="C22" s="90" t="s">
        <v>23</v>
      </c>
      <c r="D22" s="91">
        <v>10</v>
      </c>
      <c r="E22" s="92" t="s">
        <v>13</v>
      </c>
      <c r="F22" s="93"/>
      <c r="G22" s="94" t="str">
        <f t="shared" si="0"/>
        <v/>
      </c>
      <c r="I22" s="7"/>
    </row>
    <row r="23" spans="1:10" ht="18" customHeight="1" thickBot="1" x14ac:dyDescent="0.25">
      <c r="A23" s="212"/>
      <c r="B23" s="95" t="s">
        <v>11</v>
      </c>
      <c r="C23" s="96" t="s">
        <v>23</v>
      </c>
      <c r="D23" s="97">
        <v>29</v>
      </c>
      <c r="E23" s="78" t="s">
        <v>8</v>
      </c>
      <c r="F23" s="88"/>
      <c r="G23" s="80" t="str">
        <f t="shared" si="0"/>
        <v/>
      </c>
      <c r="I23" s="7"/>
    </row>
    <row r="24" spans="1:10" ht="23.25" customHeight="1" thickTop="1" thickBot="1" x14ac:dyDescent="0.25">
      <c r="A24" s="117" t="s">
        <v>40</v>
      </c>
      <c r="B24" s="118" t="s">
        <v>11</v>
      </c>
      <c r="C24" s="119" t="s">
        <v>23</v>
      </c>
      <c r="D24" s="120">
        <f>1.07*G4</f>
        <v>42.800000000000004</v>
      </c>
      <c r="E24" s="121" t="s">
        <v>8</v>
      </c>
      <c r="F24" s="107"/>
      <c r="G24" s="122" t="str">
        <f t="shared" si="0"/>
        <v/>
      </c>
      <c r="H24" s="4"/>
      <c r="I24" s="7"/>
      <c r="J24" s="4"/>
    </row>
    <row r="25" spans="1:10" ht="18" customHeight="1" thickTop="1" x14ac:dyDescent="0.2">
      <c r="A25" s="197" t="s">
        <v>41</v>
      </c>
      <c r="B25" s="98" t="s">
        <v>64</v>
      </c>
      <c r="C25" s="102" t="s">
        <v>23</v>
      </c>
      <c r="D25" s="103">
        <v>50</v>
      </c>
      <c r="E25" s="104" t="s">
        <v>13</v>
      </c>
      <c r="F25" s="67"/>
      <c r="G25" s="99" t="str">
        <f t="shared" si="0"/>
        <v/>
      </c>
      <c r="I25" s="7"/>
    </row>
    <row r="26" spans="1:10" ht="18" customHeight="1" thickBot="1" x14ac:dyDescent="0.25">
      <c r="A26" s="198"/>
      <c r="B26" s="113" t="s">
        <v>11</v>
      </c>
      <c r="C26" s="114" t="s">
        <v>23</v>
      </c>
      <c r="D26" s="115">
        <f>1.05*G4</f>
        <v>42</v>
      </c>
      <c r="E26" s="116" t="s">
        <v>8</v>
      </c>
      <c r="F26" s="88"/>
      <c r="G26" s="112" t="str">
        <f t="shared" si="0"/>
        <v/>
      </c>
      <c r="H26" s="4"/>
      <c r="I26" s="7"/>
      <c r="J26" s="4"/>
    </row>
    <row r="27" spans="1:10" ht="24.75" customHeight="1" thickTop="1" thickBot="1" x14ac:dyDescent="0.25">
      <c r="A27" s="109" t="s">
        <v>42</v>
      </c>
      <c r="B27" s="123" t="s">
        <v>65</v>
      </c>
      <c r="C27" s="124" t="s">
        <v>23</v>
      </c>
      <c r="D27" s="125">
        <v>10</v>
      </c>
      <c r="E27" s="126" t="s">
        <v>13</v>
      </c>
      <c r="F27" s="101"/>
      <c r="G27" s="127" t="str">
        <f t="shared" si="0"/>
        <v/>
      </c>
      <c r="I27" s="7"/>
    </row>
    <row r="28" spans="1:10" ht="28.5" customHeight="1" thickTop="1" thickBot="1" x14ac:dyDescent="0.25">
      <c r="A28" s="162" t="s">
        <v>44</v>
      </c>
      <c r="B28" s="89" t="s">
        <v>11</v>
      </c>
      <c r="C28" s="65" t="s">
        <v>23</v>
      </c>
      <c r="D28" s="105">
        <v>20</v>
      </c>
      <c r="E28" s="66" t="s">
        <v>8</v>
      </c>
      <c r="F28" s="67"/>
      <c r="G28" s="36" t="str">
        <f>IF(F28&lt;&gt;"",IF(F28&lt;=D28,"Yes","No"),"")</f>
        <v/>
      </c>
      <c r="I28" s="7"/>
    </row>
    <row r="29" spans="1:10" ht="18" customHeight="1" thickTop="1" x14ac:dyDescent="0.2">
      <c r="A29" s="220" t="s">
        <v>43</v>
      </c>
      <c r="B29" s="138" t="s">
        <v>29</v>
      </c>
      <c r="C29" s="139" t="s">
        <v>23</v>
      </c>
      <c r="D29" s="140">
        <v>3</v>
      </c>
      <c r="E29" s="141" t="s">
        <v>13</v>
      </c>
      <c r="F29" s="142"/>
      <c r="G29" s="143" t="str">
        <f t="shared" si="0"/>
        <v/>
      </c>
      <c r="I29" s="7"/>
    </row>
    <row r="30" spans="1:10" ht="18" customHeight="1" x14ac:dyDescent="0.2">
      <c r="A30" s="221"/>
      <c r="B30" s="50" t="s">
        <v>32</v>
      </c>
      <c r="C30" s="22" t="s">
        <v>23</v>
      </c>
      <c r="D30" s="19">
        <v>10</v>
      </c>
      <c r="E30" s="51" t="s">
        <v>8</v>
      </c>
      <c r="F30" s="44"/>
      <c r="G30" s="144"/>
      <c r="I30" s="7"/>
    </row>
    <row r="31" spans="1:10" ht="21.75" customHeight="1" thickBot="1" x14ac:dyDescent="0.25">
      <c r="A31" s="222"/>
      <c r="B31" s="85" t="s">
        <v>11</v>
      </c>
      <c r="C31" s="68" t="s">
        <v>23</v>
      </c>
      <c r="D31" s="100">
        <v>31.5</v>
      </c>
      <c r="E31" s="69" t="s">
        <v>8</v>
      </c>
      <c r="F31" s="88"/>
      <c r="G31" s="145" t="str">
        <f t="shared" si="0"/>
        <v/>
      </c>
      <c r="H31" s="4"/>
      <c r="I31" s="7"/>
      <c r="J31" s="4"/>
    </row>
    <row r="32" spans="1:10" ht="18" customHeight="1" thickTop="1" x14ac:dyDescent="0.2">
      <c r="A32" s="227" t="s">
        <v>45</v>
      </c>
      <c r="B32" s="98" t="s">
        <v>66</v>
      </c>
      <c r="C32" s="102" t="s">
        <v>23</v>
      </c>
      <c r="D32" s="103">
        <v>3</v>
      </c>
      <c r="E32" s="104" t="s">
        <v>13</v>
      </c>
      <c r="F32" s="55"/>
      <c r="G32" s="146" t="str">
        <f t="shared" si="0"/>
        <v/>
      </c>
      <c r="H32" s="4"/>
      <c r="I32" s="7"/>
      <c r="J32" s="4"/>
    </row>
    <row r="33" spans="1:10" ht="18" customHeight="1" x14ac:dyDescent="0.2">
      <c r="A33" s="227"/>
      <c r="B33" s="58" t="s">
        <v>32</v>
      </c>
      <c r="C33" s="56" t="s">
        <v>23</v>
      </c>
      <c r="D33" s="57">
        <v>15</v>
      </c>
      <c r="E33" s="59" t="s">
        <v>8</v>
      </c>
      <c r="F33" s="55"/>
      <c r="G33" s="147" t="str">
        <f t="shared" si="0"/>
        <v/>
      </c>
      <c r="H33" s="4"/>
      <c r="I33" s="7"/>
      <c r="J33" s="4"/>
    </row>
    <row r="34" spans="1:10" ht="18" customHeight="1" x14ac:dyDescent="0.2">
      <c r="A34" s="228"/>
      <c r="B34" s="60" t="s">
        <v>11</v>
      </c>
      <c r="C34" s="61" t="s">
        <v>23</v>
      </c>
      <c r="D34" s="57">
        <v>25</v>
      </c>
      <c r="E34" s="62" t="s">
        <v>8</v>
      </c>
      <c r="F34" s="55"/>
      <c r="G34" s="147" t="str">
        <f t="shared" si="0"/>
        <v/>
      </c>
      <c r="H34" s="4"/>
      <c r="I34" s="7"/>
      <c r="J34" s="4"/>
    </row>
    <row r="35" spans="1:10" ht="18" customHeight="1" x14ac:dyDescent="0.2">
      <c r="A35" s="229" t="s">
        <v>47</v>
      </c>
      <c r="B35" s="14" t="s">
        <v>67</v>
      </c>
      <c r="C35" s="22" t="s">
        <v>23</v>
      </c>
      <c r="D35" s="19">
        <v>3</v>
      </c>
      <c r="E35" s="16" t="s">
        <v>13</v>
      </c>
      <c r="F35" s="20"/>
      <c r="G35" s="144" t="str">
        <f t="shared" si="0"/>
        <v/>
      </c>
      <c r="H35" s="4"/>
      <c r="I35" s="7"/>
      <c r="J35" s="4"/>
    </row>
    <row r="36" spans="1:10" ht="18" customHeight="1" x14ac:dyDescent="0.2">
      <c r="A36" s="230"/>
      <c r="B36" s="50" t="s">
        <v>32</v>
      </c>
      <c r="C36" s="22" t="s">
        <v>23</v>
      </c>
      <c r="D36" s="19">
        <v>10</v>
      </c>
      <c r="E36" s="51" t="s">
        <v>8</v>
      </c>
      <c r="F36" s="55"/>
      <c r="G36" s="144" t="str">
        <f t="shared" si="0"/>
        <v/>
      </c>
      <c r="H36" s="4"/>
      <c r="I36" s="7"/>
      <c r="J36" s="4"/>
    </row>
    <row r="37" spans="1:10" ht="18" customHeight="1" thickBot="1" x14ac:dyDescent="0.25">
      <c r="A37" s="231"/>
      <c r="B37" s="85" t="s">
        <v>11</v>
      </c>
      <c r="C37" s="68" t="s">
        <v>23</v>
      </c>
      <c r="D37" s="100">
        <v>20</v>
      </c>
      <c r="E37" s="69" t="s">
        <v>8</v>
      </c>
      <c r="F37" s="101"/>
      <c r="G37" s="145" t="str">
        <f t="shared" si="0"/>
        <v/>
      </c>
      <c r="H37" s="4"/>
      <c r="I37" s="7"/>
      <c r="J37" s="4"/>
    </row>
    <row r="38" spans="1:10" ht="37.5" customHeight="1" thickTop="1" x14ac:dyDescent="0.2">
      <c r="A38" s="164" t="s">
        <v>58</v>
      </c>
      <c r="B38" s="60" t="s">
        <v>11</v>
      </c>
      <c r="C38" s="188" t="s">
        <v>23</v>
      </c>
      <c r="D38" s="189">
        <v>47.25</v>
      </c>
      <c r="E38" s="63" t="s">
        <v>8</v>
      </c>
      <c r="F38" s="20"/>
      <c r="G38" s="147" t="str">
        <f t="shared" si="0"/>
        <v/>
      </c>
      <c r="H38" s="4"/>
      <c r="I38" s="7"/>
      <c r="J38" s="4"/>
    </row>
    <row r="39" spans="1:10" ht="18" customHeight="1" x14ac:dyDescent="0.2">
      <c r="A39" s="232" t="s">
        <v>46</v>
      </c>
      <c r="B39" s="182" t="s">
        <v>62</v>
      </c>
      <c r="C39" s="190" t="s">
        <v>23</v>
      </c>
      <c r="D39" s="191">
        <v>3</v>
      </c>
      <c r="E39" s="51" t="s">
        <v>13</v>
      </c>
      <c r="F39" s="44"/>
      <c r="G39" s="178" t="str">
        <f t="shared" si="0"/>
        <v/>
      </c>
      <c r="H39" s="4"/>
      <c r="I39" s="7"/>
      <c r="J39" s="4"/>
    </row>
    <row r="40" spans="1:10" ht="18" customHeight="1" x14ac:dyDescent="0.2">
      <c r="A40" s="235"/>
      <c r="B40" s="186" t="s">
        <v>11</v>
      </c>
      <c r="C40" s="192" t="s">
        <v>23</v>
      </c>
      <c r="D40" s="187">
        <f>D4*1.05</f>
        <v>31.5</v>
      </c>
      <c r="E40" s="175" t="s">
        <v>8</v>
      </c>
      <c r="F40" s="183"/>
      <c r="G40" s="178" t="str">
        <f t="shared" si="0"/>
        <v/>
      </c>
      <c r="H40" s="4"/>
      <c r="I40" s="7"/>
      <c r="J40" s="4"/>
    </row>
    <row r="41" spans="1:10" ht="32.25" customHeight="1" thickBot="1" x14ac:dyDescent="0.25">
      <c r="A41" s="181" t="s">
        <v>50</v>
      </c>
      <c r="B41" s="179" t="s">
        <v>65</v>
      </c>
      <c r="C41" s="184" t="s">
        <v>15</v>
      </c>
      <c r="D41" s="236">
        <v>0.95</v>
      </c>
      <c r="E41" s="34" t="s">
        <v>19</v>
      </c>
      <c r="F41" s="185"/>
      <c r="G41" s="180"/>
      <c r="H41" s="4"/>
      <c r="I41" s="7"/>
      <c r="J41" s="4"/>
    </row>
    <row r="42" spans="1:10" ht="13.5" thickTop="1" x14ac:dyDescent="0.2">
      <c r="A42" s="25" t="s">
        <v>26</v>
      </c>
    </row>
    <row r="43" spans="1:10" x14ac:dyDescent="0.2">
      <c r="A43" s="218"/>
      <c r="B43" s="219"/>
      <c r="C43" s="219"/>
      <c r="D43" s="219"/>
      <c r="E43" s="219"/>
      <c r="F43" s="219"/>
      <c r="G43" s="219"/>
    </row>
    <row r="45" spans="1:10" ht="41.25" customHeight="1" x14ac:dyDescent="0.2">
      <c r="A45" s="111" t="s">
        <v>48</v>
      </c>
      <c r="B45" s="210"/>
      <c r="C45" s="210"/>
      <c r="D45" s="210"/>
      <c r="E45" s="210"/>
    </row>
    <row r="46" spans="1:10" ht="13.5" customHeight="1" x14ac:dyDescent="0.2">
      <c r="A46" s="233" t="s">
        <v>49</v>
      </c>
      <c r="B46" s="210"/>
      <c r="C46" s="210"/>
      <c r="D46" s="210"/>
      <c r="E46" s="210"/>
    </row>
    <row r="47" spans="1:10" ht="14.25" customHeight="1" x14ac:dyDescent="0.2">
      <c r="A47" s="234"/>
      <c r="B47" s="210"/>
      <c r="C47" s="210"/>
      <c r="D47" s="210"/>
      <c r="E47" s="210"/>
    </row>
    <row r="48" spans="1:10" ht="14.25" customHeight="1" x14ac:dyDescent="0.2">
      <c r="A48" s="234"/>
      <c r="B48" s="210"/>
      <c r="C48" s="210"/>
      <c r="D48" s="210"/>
      <c r="E48" s="210"/>
    </row>
    <row r="49" spans="1:5" ht="14.25" customHeight="1" x14ac:dyDescent="0.2">
      <c r="A49" s="234"/>
      <c r="B49" s="210"/>
      <c r="C49" s="210"/>
      <c r="D49" s="210"/>
      <c r="E49" s="210"/>
    </row>
    <row r="50" spans="1:5" x14ac:dyDescent="0.2">
      <c r="A50" s="234"/>
      <c r="B50" s="210"/>
      <c r="C50" s="210"/>
      <c r="D50" s="210"/>
      <c r="E50" s="210"/>
    </row>
    <row r="51" spans="1:5" x14ac:dyDescent="0.2">
      <c r="A51" s="110"/>
    </row>
  </sheetData>
  <mergeCells count="20">
    <mergeCell ref="A43:G43"/>
    <mergeCell ref="B45:E50"/>
    <mergeCell ref="A46:A50"/>
    <mergeCell ref="A29:A31"/>
    <mergeCell ref="A32:A34"/>
    <mergeCell ref="A35:A37"/>
    <mergeCell ref="A39:A40"/>
    <mergeCell ref="A25:A26"/>
    <mergeCell ref="C1:G2"/>
    <mergeCell ref="D3:E3"/>
    <mergeCell ref="D4:E4"/>
    <mergeCell ref="D5:E5"/>
    <mergeCell ref="C6:D6"/>
    <mergeCell ref="A7:A11"/>
    <mergeCell ref="C7:D7"/>
    <mergeCell ref="A12:A16"/>
    <mergeCell ref="C12:D12"/>
    <mergeCell ref="A18:A19"/>
    <mergeCell ref="A20:A21"/>
    <mergeCell ref="A22:A23"/>
  </mergeCells>
  <pageMargins left="0.75" right="0.75" top="1" bottom="1" header="0.5" footer="0.5"/>
  <pageSetup scale="8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3</xdr:col>
                <xdr:colOff>38100</xdr:colOff>
                <xdr:row>17</xdr:row>
                <xdr:rowOff>0</xdr:rowOff>
              </to>
            </anchor>
          </objectPr>
        </oleObject>
      </mc:Choice>
      <mc:Fallback>
        <oleObject progId="Equation.3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PTV2 45Gy form</vt:lpstr>
      <vt:lpstr>PTV2 40Gy form</vt:lpstr>
      <vt:lpstr>'PTV2 40Gy form'!Print_Area</vt:lpstr>
      <vt:lpstr>'PTV2 45Gy form'!Print_Area</vt:lpstr>
    </vt:vector>
  </TitlesOfParts>
  <Company>UT Southwestern Medical Center at Dallas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PhD</dc:title>
  <dc:subject>Dose statistics</dc:subject>
  <dc:creator>Yulong Yan</dc:creator>
  <cp:lastModifiedBy>Yulong Yan</cp:lastModifiedBy>
  <cp:lastPrinted>2015-12-02T18:11:44Z</cp:lastPrinted>
  <dcterms:created xsi:type="dcterms:W3CDTF">2007-09-07T17:49:03Z</dcterms:created>
  <dcterms:modified xsi:type="dcterms:W3CDTF">2019-02-19T17:06:16Z</dcterms:modified>
</cp:coreProperties>
</file>